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defaultThemeVersion="124226"/>
  <mc:AlternateContent xmlns:mc="http://schemas.openxmlformats.org/markup-compatibility/2006">
    <mc:Choice Requires="x15">
      <x15ac:absPath xmlns:x15ac="http://schemas.microsoft.com/office/spreadsheetml/2010/11/ac" url="C:\Users\k.landeroin\Box\14_Bât_Affaires\Rennes\35BA-101167-LANDIVISIAU-BAN-Bât Logement 268\04_Etudes\08-DCE\Pièces écrites\DPGF\NOVEMBRE 2024\"/>
    </mc:Choice>
  </mc:AlternateContent>
  <xr:revisionPtr revIDLastSave="0" documentId="13_ncr:1_{A14E0046-7F19-4129-BED0-9E38DD1124BA}" xr6:coauthVersionLast="36" xr6:coauthVersionMax="36" xr10:uidLastSave="{00000000-0000-0000-0000-000000000000}"/>
  <bookViews>
    <workbookView xWindow="-120" yWindow="-120" windowWidth="29040" windowHeight="15840" activeTab="1" xr2:uid="{00000000-000D-0000-FFFF-FFFF00000000}"/>
  </bookViews>
  <sheets>
    <sheet name="PDG (2)" sheetId="7" r:id="rId1"/>
    <sheet name="13-ELCF" sheetId="1" r:id="rId2"/>
  </sheets>
  <externalReferences>
    <externalReference r:id="rId3"/>
  </externalReferences>
  <definedNames>
    <definedName name="_xlnm.Print_Titles" localSheetId="1">'13-ELCF'!$6:$11</definedName>
    <definedName name="LOT" localSheetId="0">#REF!</definedName>
    <definedName name="LOT">'13-ELCF'!$B$9</definedName>
    <definedName name="N°_LOT" localSheetId="0">#REF!</definedName>
    <definedName name="N°_LOT">'13-ELCF'!$A$9</definedName>
    <definedName name="nomprofilé">#REF!</definedName>
    <definedName name="soutainement" localSheetId="0">#REF!</definedName>
    <definedName name="soutainement">#REF!</definedName>
    <definedName name="Titre" localSheetId="0">#REF!</definedName>
    <definedName name="Titre">#REF!</definedName>
    <definedName name="_xlnm.Print_Area" localSheetId="1">'13-ELCF'!$A$1:$J$557</definedName>
    <definedName name="_xlnm.Print_Area" localSheetId="0">'PDG (2)'!$A$1:$H$48</definedName>
  </definedNames>
  <calcPr calcId="191029"/>
</workbook>
</file>

<file path=xl/calcChain.xml><?xml version="1.0" encoding="utf-8"?>
<calcChain xmlns="http://schemas.openxmlformats.org/spreadsheetml/2006/main">
  <c r="E210" i="7" l="1"/>
  <c r="E209" i="7" s="1"/>
  <c r="G8" i="7"/>
  <c r="J316" i="1" l="1"/>
  <c r="J120" i="1"/>
  <c r="J55" i="1"/>
  <c r="J38" i="1"/>
  <c r="H119" i="1"/>
  <c r="J246" i="1"/>
  <c r="H97" i="1" l="1"/>
  <c r="H211" i="1" l="1"/>
  <c r="H96" i="1"/>
  <c r="H92" i="1"/>
  <c r="H91" i="1" l="1"/>
  <c r="H88" i="1"/>
  <c r="H516" i="1" l="1"/>
  <c r="H222" i="1"/>
  <c r="H217" i="1"/>
  <c r="H208" i="1"/>
  <c r="H204" i="1"/>
  <c r="H203" i="1"/>
  <c r="J551" i="1"/>
  <c r="J553" i="1" s="1"/>
  <c r="J552" i="1" s="1"/>
  <c r="H544" i="1"/>
  <c r="H545" i="1"/>
  <c r="H546" i="1"/>
  <c r="H547" i="1"/>
  <c r="H543" i="1"/>
  <c r="H535" i="1"/>
  <c r="H536" i="1"/>
  <c r="H537" i="1"/>
  <c r="H538" i="1"/>
  <c r="H539" i="1"/>
  <c r="H540" i="1"/>
  <c r="H534" i="1"/>
  <c r="H530" i="1"/>
  <c r="H531" i="1"/>
  <c r="H529" i="1"/>
  <c r="H526" i="1"/>
  <c r="H520" i="1"/>
  <c r="H519" i="1"/>
  <c r="H515" i="1"/>
  <c r="H514" i="1"/>
  <c r="H510" i="1"/>
  <c r="H509" i="1"/>
  <c r="H503" i="1"/>
  <c r="H504" i="1"/>
  <c r="H505" i="1"/>
  <c r="H506" i="1"/>
  <c r="H501" i="1"/>
  <c r="H480" i="1"/>
  <c r="H482" i="1"/>
  <c r="H483" i="1"/>
  <c r="H489" i="1"/>
  <c r="H495" i="1"/>
  <c r="H496" i="1"/>
  <c r="H497" i="1"/>
  <c r="H478" i="1"/>
  <c r="H454" i="1"/>
  <c r="H447" i="1"/>
  <c r="H420" i="1"/>
  <c r="H417" i="1"/>
  <c r="H414" i="1"/>
  <c r="H411" i="1"/>
  <c r="H408" i="1"/>
  <c r="H405" i="1"/>
  <c r="H402" i="1"/>
  <c r="H397" i="1"/>
  <c r="H382" i="1"/>
  <c r="H383" i="1"/>
  <c r="H385" i="1"/>
  <c r="H388" i="1"/>
  <c r="H391" i="1"/>
  <c r="H395" i="1"/>
  <c r="H381" i="1"/>
  <c r="J379" i="1" s="1"/>
  <c r="H364" i="1"/>
  <c r="H325" i="1"/>
  <c r="H321" i="1"/>
  <c r="H271" i="1"/>
  <c r="H233" i="1"/>
  <c r="H230" i="1"/>
  <c r="H227" i="1"/>
  <c r="H147" i="1"/>
  <c r="H144" i="1"/>
  <c r="H127" i="1"/>
  <c r="H128" i="1"/>
  <c r="H129" i="1"/>
  <c r="H130" i="1"/>
  <c r="H85" i="1"/>
  <c r="H50" i="1"/>
  <c r="H51" i="1"/>
  <c r="H52" i="1"/>
  <c r="H53" i="1"/>
  <c r="H45" i="1"/>
  <c r="H115" i="1"/>
  <c r="H118" i="1"/>
  <c r="H106" i="1"/>
  <c r="H107" i="1"/>
  <c r="H101" i="1"/>
  <c r="H74" i="1"/>
  <c r="H75" i="1"/>
  <c r="H76" i="1"/>
  <c r="J500" i="1" l="1"/>
  <c r="J518" i="1"/>
  <c r="J512" i="1"/>
  <c r="J542" i="1"/>
  <c r="J508" i="1"/>
  <c r="J476" i="1"/>
  <c r="J522" i="1"/>
  <c r="H216" i="1"/>
  <c r="H241" i="1"/>
  <c r="H240" i="1"/>
  <c r="H239" i="1"/>
  <c r="H237" i="1"/>
  <c r="H293" i="1"/>
  <c r="H294" i="1"/>
  <c r="H251" i="1"/>
  <c r="H252" i="1"/>
  <c r="H253" i="1"/>
  <c r="H254" i="1"/>
  <c r="H255" i="1"/>
  <c r="J475" i="1" l="1"/>
  <c r="B553" i="1"/>
  <c r="B551" i="1"/>
  <c r="J555" i="1"/>
  <c r="I552" i="1"/>
  <c r="H473" i="1"/>
  <c r="H470" i="1"/>
  <c r="H467" i="1"/>
  <c r="H464" i="1"/>
  <c r="H461" i="1"/>
  <c r="H442" i="1"/>
  <c r="H439" i="1"/>
  <c r="H436" i="1"/>
  <c r="H433" i="1"/>
  <c r="H430" i="1"/>
  <c r="H426" i="1"/>
  <c r="H423" i="1"/>
  <c r="H377" i="1"/>
  <c r="H374" i="1"/>
  <c r="H371" i="1"/>
  <c r="H370" i="1"/>
  <c r="H367" i="1"/>
  <c r="H363" i="1"/>
  <c r="H362" i="1"/>
  <c r="H359" i="1"/>
  <c r="H358" i="1"/>
  <c r="H355" i="1"/>
  <c r="H352" i="1"/>
  <c r="H349" i="1"/>
  <c r="H348" i="1"/>
  <c r="H342" i="1"/>
  <c r="H339" i="1"/>
  <c r="H338" i="1"/>
  <c r="H335" i="1"/>
  <c r="H334" i="1"/>
  <c r="H331" i="1"/>
  <c r="H324" i="1"/>
  <c r="J323" i="1" s="1"/>
  <c r="H320" i="1"/>
  <c r="J319" i="1" s="1"/>
  <c r="H314" i="1"/>
  <c r="H313" i="1"/>
  <c r="H312" i="1"/>
  <c r="H311" i="1"/>
  <c r="H309" i="1"/>
  <c r="H308" i="1"/>
  <c r="H305" i="1"/>
  <c r="H302" i="1"/>
  <c r="H301" i="1"/>
  <c r="H300" i="1"/>
  <c r="H299" i="1"/>
  <c r="H297" i="1"/>
  <c r="H296" i="1"/>
  <c r="H295" i="1"/>
  <c r="H292" i="1"/>
  <c r="H289" i="1"/>
  <c r="H286" i="1"/>
  <c r="H281" i="1"/>
  <c r="H278" i="1"/>
  <c r="H277" i="1"/>
  <c r="H274" i="1"/>
  <c r="H268" i="1"/>
  <c r="H265" i="1"/>
  <c r="H260" i="1"/>
  <c r="H258" i="1"/>
  <c r="H250" i="1"/>
  <c r="H249" i="1"/>
  <c r="H248" i="1"/>
  <c r="H244" i="1"/>
  <c r="H242" i="1"/>
  <c r="H238" i="1"/>
  <c r="H236" i="1"/>
  <c r="H226" i="1"/>
  <c r="H225" i="1"/>
  <c r="H221" i="1"/>
  <c r="H220" i="1"/>
  <c r="H215" i="1"/>
  <c r="H207" i="1"/>
  <c r="H200" i="1"/>
  <c r="H199" i="1"/>
  <c r="H193" i="1"/>
  <c r="H192" i="1"/>
  <c r="H188" i="1"/>
  <c r="H168" i="1"/>
  <c r="H167" i="1"/>
  <c r="H166" i="1"/>
  <c r="H165" i="1"/>
  <c r="H164" i="1"/>
  <c r="H161" i="1"/>
  <c r="H158" i="1"/>
  <c r="H157" i="1"/>
  <c r="H154" i="1"/>
  <c r="H153" i="1"/>
  <c r="H137" i="1"/>
  <c r="H136" i="1"/>
  <c r="H134" i="1"/>
  <c r="H133" i="1"/>
  <c r="J132" i="1" s="1"/>
  <c r="H126" i="1"/>
  <c r="H125" i="1"/>
  <c r="H114" i="1"/>
  <c r="H111" i="1"/>
  <c r="H108" i="1"/>
  <c r="H103" i="1"/>
  <c r="H102" i="1"/>
  <c r="H100" i="1"/>
  <c r="H99" i="1"/>
  <c r="H98" i="1"/>
  <c r="H95" i="1"/>
  <c r="H94" i="1"/>
  <c r="H93" i="1"/>
  <c r="H90" i="1"/>
  <c r="H89" i="1"/>
  <c r="H87" i="1"/>
  <c r="H86" i="1"/>
  <c r="H84" i="1"/>
  <c r="H77" i="1"/>
  <c r="H73" i="1"/>
  <c r="H68" i="1"/>
  <c r="H67" i="1"/>
  <c r="J65" i="1" s="1"/>
  <c r="H61" i="1"/>
  <c r="J59" i="1" s="1"/>
  <c r="H49" i="1"/>
  <c r="J47" i="1" s="1"/>
  <c r="H44" i="1"/>
  <c r="J42" i="1" s="1"/>
  <c r="H35" i="1"/>
  <c r="H34" i="1"/>
  <c r="H33" i="1"/>
  <c r="H32" i="1"/>
  <c r="H30" i="1"/>
  <c r="H29" i="1"/>
  <c r="H28" i="1"/>
  <c r="H24" i="1"/>
  <c r="H23" i="1"/>
  <c r="H22" i="1"/>
  <c r="H21" i="1"/>
  <c r="H20" i="1"/>
  <c r="H19" i="1"/>
  <c r="H18" i="1"/>
  <c r="J26" i="1" l="1"/>
  <c r="J16" i="1"/>
  <c r="J195" i="1"/>
  <c r="J283" i="1"/>
  <c r="J262" i="1"/>
  <c r="J306" i="1"/>
  <c r="J328" i="1"/>
  <c r="J70" i="1"/>
  <c r="J139" i="1"/>
  <c r="J124" i="1"/>
  <c r="J444" i="1"/>
  <c r="J399" i="1"/>
  <c r="M8" i="1"/>
  <c r="N8" i="1"/>
  <c r="N9" i="1" s="1"/>
  <c r="O8" i="1"/>
  <c r="P8" i="1"/>
  <c r="Q8" i="1" s="1"/>
  <c r="M9" i="1"/>
  <c r="O9" i="1"/>
  <c r="P9" i="1"/>
  <c r="Q9" i="1"/>
  <c r="M10" i="1"/>
  <c r="N10" i="1"/>
  <c r="O10" i="1"/>
  <c r="P10" i="1"/>
  <c r="Q10" i="1" s="1"/>
  <c r="M11" i="1"/>
  <c r="N11" i="1"/>
  <c r="O11" i="1"/>
  <c r="P11" i="1"/>
  <c r="Q11" i="1" s="1"/>
  <c r="M12" i="1"/>
  <c r="N12" i="1"/>
  <c r="O12" i="1"/>
  <c r="P12" i="1"/>
  <c r="Q12" i="1"/>
  <c r="M13" i="1"/>
  <c r="N13" i="1"/>
  <c r="O13" i="1"/>
  <c r="P13" i="1"/>
  <c r="Q13" i="1" s="1"/>
  <c r="M14" i="1"/>
  <c r="N14" i="1"/>
  <c r="O14" i="1"/>
  <c r="P14" i="1"/>
  <c r="M15" i="1"/>
  <c r="N15" i="1"/>
  <c r="O15" i="1"/>
  <c r="P15" i="1"/>
  <c r="Q15" i="1" s="1"/>
  <c r="A15" i="1" s="1"/>
  <c r="P7" i="1"/>
  <c r="Q7" i="1" s="1"/>
  <c r="O7" i="1"/>
  <c r="N7" i="1"/>
  <c r="M7" i="1"/>
  <c r="J327" i="1" l="1"/>
  <c r="J37" i="1"/>
  <c r="Q14" i="1"/>
  <c r="E6" i="1" l="1"/>
</calcChain>
</file>

<file path=xl/sharedStrings.xml><?xml version="1.0" encoding="utf-8"?>
<sst xmlns="http://schemas.openxmlformats.org/spreadsheetml/2006/main" count="850" uniqueCount="528">
  <si>
    <t>Phase</t>
  </si>
  <si>
    <t>Total (€HT)</t>
  </si>
  <si>
    <t>DPGF</t>
  </si>
  <si>
    <t>Version</t>
  </si>
  <si>
    <t>BASE</t>
  </si>
  <si>
    <t>art.</t>
  </si>
  <si>
    <t>Prestation</t>
  </si>
  <si>
    <t>Unité</t>
  </si>
  <si>
    <t xml:space="preserve">PU € </t>
  </si>
  <si>
    <t>TOTAL €</t>
  </si>
  <si>
    <t>Total €</t>
  </si>
  <si>
    <t xml:space="preserve">TVA au taux de : </t>
  </si>
  <si>
    <t>Attention, le quadrillage sort mal à l'impression --&gt; A refaire</t>
  </si>
  <si>
    <t>GENERALITES</t>
  </si>
  <si>
    <t>ens</t>
  </si>
  <si>
    <t>u</t>
  </si>
  <si>
    <t>Propositon quand on a la mission quantité</t>
  </si>
  <si>
    <t>Canalisations</t>
  </si>
  <si>
    <t>Mise en page : tout "sans couleur", sauf :</t>
  </si>
  <si>
    <t>Lignes "tête de page", "variante obligatoire", "synthèse" : couleur R196/V189/B151</t>
  </si>
  <si>
    <t>Lignes "chapitres" : couleur R221/V217/B196</t>
  </si>
  <si>
    <t>Lignes "récap" : couleur R221/V217/B196</t>
  </si>
  <si>
    <t>Lignes "récap" (colonnes E/F/G) : couleur R238/V236/B225</t>
  </si>
  <si>
    <t>quadrillage :</t>
  </si>
  <si>
    <t>Cadre En-tête</t>
  </si>
  <si>
    <t>Mettre un quadrillage blanc sur toute la page (A7 / Ifin)</t>
  </si>
  <si>
    <t>Mettre un quadrillage vertical et horizontal en pointillé (sous"aucun") gris R191/V191/B191</t>
  </si>
  <si>
    <t>Mettre un quadrillage "encadré" en pointillé (sous"aucun") gris R191/V191/B191</t>
  </si>
  <si>
    <t>Les quantités indiquées par la Maîtrise d'œuvre sont des quantités théoriques, sans pertes, sans chutes, sans coefficients de foisonnement. L'entreprise devra en tenir compte dans ses prix unitaires.</t>
  </si>
  <si>
    <r>
      <rPr>
        <b/>
        <u/>
        <sz val="10"/>
        <rFont val="Calibri"/>
        <family val="2"/>
        <scheme val="minor"/>
      </rPr>
      <t>Notas</t>
    </r>
    <r>
      <rPr>
        <b/>
        <sz val="10"/>
        <rFont val="Calibri"/>
        <family val="2"/>
        <scheme val="minor"/>
      </rPr>
      <t xml:space="preserve"> :</t>
    </r>
  </si>
  <si>
    <t>Les quantités sont fournies par la Maîtrise d'œuvre mais l'Entreprise a obligation de les vérifier et de les corriger (suivant nécessité) avant la remise de son offre.</t>
  </si>
  <si>
    <t>--&gt; Appliquer sur les cases suivantes : A27/C32  -- E27/G32</t>
  </si>
  <si>
    <t>--&gt; Appliquer sur les cases suivantes : I27/I32</t>
  </si>
  <si>
    <t>1er chiffre</t>
  </si>
  <si>
    <t>2eme chiffre</t>
  </si>
  <si>
    <t>3eme chiffre</t>
  </si>
  <si>
    <t>Numéro titre</t>
  </si>
  <si>
    <t>Niveau titre
A compléter par l'utilis.
1 / 2 / 3</t>
  </si>
  <si>
    <t>4eme chiffre</t>
  </si>
  <si>
    <t>PM</t>
  </si>
  <si>
    <t>Entreprise :</t>
  </si>
  <si>
    <t>Adresse :</t>
  </si>
  <si>
    <t>Tél :</t>
  </si>
  <si>
    <t>Chargé d'affaire :</t>
  </si>
  <si>
    <t>E-mail :</t>
  </si>
  <si>
    <t>_________A remplir par l'entreprise______</t>
  </si>
  <si>
    <t>Qté MOE</t>
  </si>
  <si>
    <t>Qté ENT.</t>
  </si>
  <si>
    <t>BATIMENT  N°0268  | LANDIVISIAU (29)</t>
  </si>
  <si>
    <t>MAITRISE D’OUVRAGE</t>
  </si>
  <si>
    <t>OPÉRATION</t>
  </si>
  <si>
    <t>MAITRISE D’OEUVRE</t>
  </si>
  <si>
    <t>ARCHITECTE MANDATAIRE</t>
  </si>
  <si>
    <t>BET TCE</t>
  </si>
  <si>
    <t>BET ACOUSTIQUE</t>
  </si>
  <si>
    <t>OPC</t>
  </si>
  <si>
    <t>SOCOTEC</t>
  </si>
  <si>
    <t>BUREAU VERITAS</t>
  </si>
  <si>
    <t>ZAC de Kergaradec III</t>
  </si>
  <si>
    <t>Tel</t>
  </si>
  <si>
    <t>Email</t>
  </si>
  <si>
    <t>ASSISTANT MAITRE D'OUVRAGE</t>
  </si>
  <si>
    <r>
      <t xml:space="preserve">ESID de BREST
</t>
    </r>
    <r>
      <rPr>
        <sz val="10"/>
        <color rgb="FF403A60"/>
        <rFont val="Calibri Light"/>
        <family val="2"/>
      </rPr>
      <t>BCRM de brest
ESID de Brest-Investissement
CC16-29240 BREST cedex 9
Tel : 02 98 14 81 83</t>
    </r>
  </si>
  <si>
    <t>RENOVATION DU BATIMENT DE LOGEMENT N°0268 (26 E) ET CREATION D’UN PARKING D’UNE CINQUANTAINE DE PLACES 
EN EXTERIEUR SUR LA 
Base Aéronautique Navale de LANDIVISIAU (29)</t>
  </si>
  <si>
    <r>
      <rPr>
        <b/>
        <sz val="8"/>
        <color rgb="FF403A60"/>
        <rFont val="Calibri Light"/>
        <family val="2"/>
      </rPr>
      <t>NOMADE ARCHITECTES</t>
    </r>
    <r>
      <rPr>
        <sz val="8"/>
        <color rgb="FF403A60"/>
        <rFont val="Calibri Light"/>
        <family val="2"/>
      </rPr>
      <t xml:space="preserve">
26 Rue Alfred Kastler – 56000 VANNES
Tel : 02 97 47 03 37
</t>
    </r>
  </si>
  <si>
    <r>
      <rPr>
        <sz val="8"/>
        <color theme="10"/>
        <rFont val="Calibri Light"/>
        <family val="2"/>
      </rPr>
      <t xml:space="preserve">Email : </t>
    </r>
    <r>
      <rPr>
        <u/>
        <sz val="8"/>
        <color theme="10"/>
        <rFont val="Calibri Light"/>
        <family val="2"/>
      </rPr>
      <t>agence.ouest@nomade.info</t>
    </r>
  </si>
  <si>
    <r>
      <rPr>
        <sz val="8"/>
        <color theme="10"/>
        <rFont val="Calibri"/>
        <family val="2"/>
        <scheme val="minor"/>
      </rPr>
      <t xml:space="preserve">Email : </t>
    </r>
    <r>
      <rPr>
        <u/>
        <sz val="8"/>
        <color theme="10"/>
        <rFont val="Calibri"/>
        <family val="2"/>
        <scheme val="minor"/>
      </rPr>
      <t>rennes@oteis.fr</t>
    </r>
  </si>
  <si>
    <r>
      <rPr>
        <sz val="8"/>
        <color theme="10"/>
        <rFont val="Calibri"/>
        <family val="2"/>
        <scheme val="minor"/>
      </rPr>
      <t xml:space="preserve">Email : </t>
    </r>
    <r>
      <rPr>
        <u/>
        <sz val="8"/>
        <color theme="10"/>
        <rFont val="Calibri"/>
        <family val="2"/>
        <scheme val="minor"/>
      </rPr>
      <t>rennes@acoustibel.fr</t>
    </r>
  </si>
  <si>
    <t xml:space="preserve">BUREAU DE CONTROLE </t>
  </si>
  <si>
    <t>COORDONNATEUR - SPS</t>
  </si>
  <si>
    <t xml:space="preserve">NOM
</t>
  </si>
  <si>
    <t>Adresse</t>
  </si>
  <si>
    <t>22 Rue Amiral Romain Desfossés - 29200 BREST</t>
  </si>
  <si>
    <t>180 rue de Kerervern  - 29806 BREST CEDEX 9</t>
  </si>
  <si>
    <t>Tel : 06 07 08 59 82</t>
  </si>
  <si>
    <t>Tel : 02 98 41 44 94</t>
  </si>
  <si>
    <r>
      <t xml:space="preserve">Email : </t>
    </r>
    <r>
      <rPr>
        <u/>
        <sz val="8"/>
        <color theme="10"/>
        <rFont val="Calibri"/>
        <family val="2"/>
        <scheme val="minor"/>
      </rPr>
      <t>andre.bozec@socotec.com</t>
    </r>
  </si>
  <si>
    <r>
      <t xml:space="preserve">Email : </t>
    </r>
    <r>
      <rPr>
        <u/>
        <sz val="8"/>
        <color theme="10"/>
        <rFont val="Calibri"/>
        <family val="2"/>
        <scheme val="minor"/>
      </rPr>
      <t>gregory.allanic@fr.bureauveritas.com</t>
    </r>
  </si>
  <si>
    <r>
      <rPr>
        <b/>
        <sz val="8"/>
        <color rgb="FF403A60"/>
        <rFont val="Calibri Light"/>
        <family val="2"/>
      </rPr>
      <t>OTEIS Agence de Rennes</t>
    </r>
    <r>
      <rPr>
        <sz val="8"/>
        <color rgb="FF403A60"/>
        <rFont val="Calibri Light"/>
        <family val="2"/>
      </rPr>
      <t xml:space="preserve">
10 Parc de Brocéliande - 35760 SAINT-GREGOIRE
Tel : 02 99 23 45 67</t>
    </r>
  </si>
  <si>
    <r>
      <rPr>
        <b/>
        <sz val="8"/>
        <color rgb="FF403A60"/>
        <rFont val="Calibri Light"/>
        <family val="2"/>
      </rPr>
      <t>ACOUSTIBEL</t>
    </r>
    <r>
      <rPr>
        <sz val="8"/>
        <color rgb="FF403A60"/>
        <rFont val="Calibri Light"/>
        <family val="2"/>
      </rPr>
      <t xml:space="preserve">
11 Rue de Turgé - 35310 CHAVAGNE
Tel : 02 99 64 30 28</t>
    </r>
  </si>
  <si>
    <r>
      <t xml:space="preserve">SEMBREIZH
</t>
    </r>
    <r>
      <rPr>
        <sz val="10"/>
        <color rgb="FF403A60"/>
        <rFont val="Calibri Light"/>
        <family val="2"/>
      </rPr>
      <t>37 rue Jean-Marie Le Bris
29200 BREST
Tél. : 02 98 43 15 14</t>
    </r>
    <r>
      <rPr>
        <b/>
        <sz val="10"/>
        <color rgb="FF403A60"/>
        <rFont val="Calibri Light"/>
        <family val="2"/>
      </rPr>
      <t xml:space="preserve">
</t>
    </r>
  </si>
  <si>
    <r>
      <rPr>
        <sz val="8"/>
        <color theme="10"/>
        <rFont val="Calibri Light"/>
        <family val="2"/>
      </rPr>
      <t xml:space="preserve">Email : </t>
    </r>
    <r>
      <rPr>
        <u/>
        <sz val="8"/>
        <color theme="10"/>
        <rFont val="Calibri Light"/>
        <family val="2"/>
      </rPr>
      <t>rennes@oteis.fr</t>
    </r>
  </si>
  <si>
    <t>ELECTRICITE CFO CFA</t>
  </si>
  <si>
    <t>1</t>
  </si>
  <si>
    <t>PRESENTATION DE L'OPERATION</t>
  </si>
  <si>
    <t>Etat des lieux</t>
  </si>
  <si>
    <t>Ouvrages et installations existantes</t>
  </si>
  <si>
    <t>Etudes et réalisation</t>
  </si>
  <si>
    <t>Cellule de synthèse</t>
  </si>
  <si>
    <t>Organisation et installation de chantier</t>
  </si>
  <si>
    <t>Nettoyage chantier</t>
  </si>
  <si>
    <t>Compte Inter-entreprises</t>
  </si>
  <si>
    <t>2</t>
  </si>
  <si>
    <t>SPECIFICATIONS TECHNIQUES GENERALES</t>
  </si>
  <si>
    <t>Plans PAC - PEO</t>
  </si>
  <si>
    <t>Dossier des Ouvrages Exécutés DOE / Dossier d'Intervention Ultérieure sur l'Ouvrage DIUO</t>
  </si>
  <si>
    <t>Dossier d'identité du S.S.I.</t>
  </si>
  <si>
    <t>Prise en compte des disposition relatives aux performances thermiques et étanchéité à l'air</t>
  </si>
  <si>
    <t>pm</t>
  </si>
  <si>
    <t>Relation avec le contrôleur technique</t>
  </si>
  <si>
    <t>Essais</t>
  </si>
  <si>
    <t>Formation du personnel</t>
  </si>
  <si>
    <t>Limites de prestations</t>
  </si>
  <si>
    <t>3</t>
  </si>
  <si>
    <t>DESCRIPTION DES OUVRAGES COURANTS FORTS</t>
  </si>
  <si>
    <t>3.1</t>
  </si>
  <si>
    <t>Généralités suivant CCTP</t>
  </si>
  <si>
    <t>3.2</t>
  </si>
  <si>
    <t>CONSIGNATION - DEPOSE</t>
  </si>
  <si>
    <t>Consignation suivant CCTP</t>
  </si>
  <si>
    <t>Dépose suivant CCTP</t>
  </si>
  <si>
    <t>3.3</t>
  </si>
  <si>
    <t>ORIGINE DE L'ALIMENTION GENERALE NORMALE</t>
  </si>
  <si>
    <t>3.3.2</t>
  </si>
  <si>
    <t>Etat futur</t>
  </si>
  <si>
    <t>Fourniture, pose et raccordements d'un disjoncteur différentiel 4x200A 4P 4D différentiel dans coffret de protection étanche suivant CCTP.</t>
  </si>
  <si>
    <t>Raccordement sur câble existant en vide-sanitaire y compris toutes sujétions de raccordements.</t>
  </si>
  <si>
    <t>Arrêt d'urgence local à voyants compris câblage</t>
  </si>
  <si>
    <t>3.4</t>
  </si>
  <si>
    <t>BILAN DE PUISSANCE PREVISIONNEL</t>
  </si>
  <si>
    <t>Bilan de puissance prévisionnel suivant CCTP</t>
  </si>
  <si>
    <t>3.5</t>
  </si>
  <si>
    <t>TRANSFORMATEUR DE SEPARATION DE CIRCUIT</t>
  </si>
  <si>
    <t>Fourniture, pose et raccordement d'un transformateur 100 KVA suivant CCTP.</t>
  </si>
  <si>
    <t>Disjoncteur 3x200A de protection du primaire du transformateur suivant CCTP.</t>
  </si>
  <si>
    <t>Disjoncteur 4x200A de protection du secondaire du transformateur suivant CCTP.</t>
  </si>
  <si>
    <t>3.6</t>
  </si>
  <si>
    <t xml:space="preserve">TABLEAU GENERAL BASSE TENSION (T.G.B.T) </t>
  </si>
  <si>
    <t>Fourniture, pose et raccordement d'un nouveau TGBT suivant CCTP</t>
  </si>
  <si>
    <t>3.7</t>
  </si>
  <si>
    <t>ALIMENTATIONS PRINCIPALES</t>
  </si>
  <si>
    <t>3.7.2</t>
  </si>
  <si>
    <t>Liaisons tableaux divisionnaires</t>
  </si>
  <si>
    <t xml:space="preserve">Alimentation du SSI en câbles résistant au feu depuis le T.G.B.T </t>
  </si>
  <si>
    <t>3.7.3</t>
  </si>
  <si>
    <t>Alimentations particulières</t>
  </si>
  <si>
    <t>NOTA IMPORTANT : SE REFERER AU CCTP AFIN DE CONNAÎTRE LA NATURE DE L'ABOUTISSANT ET DISPOSITIONS PARTICULIERES (PRISE DE COURANT, COMMANDE VR, COMMANDE STORE INTERIEUR, SORTIE DE CABLES, INTERRUPTEUR DE PROXIMITE, COFFRET CHAUFFERIE FORCE LUMIERE, CROSSE DE SORTIE,…)</t>
  </si>
  <si>
    <t>Alimentations depuis le T.G.B.T</t>
  </si>
  <si>
    <t>Alimentations en réserve</t>
  </si>
  <si>
    <t>Alimentations depuis TD.de zones</t>
  </si>
  <si>
    <t>Volets roulants électriques (PSE)</t>
  </si>
  <si>
    <t>Alimentations depuis  le TD DIRISI</t>
  </si>
  <si>
    <t>3.7.4</t>
  </si>
  <si>
    <t>Coffret coupure chaufferie</t>
  </si>
  <si>
    <t>Coffret de coupure suivant CCTP</t>
  </si>
  <si>
    <t>3.7.5</t>
  </si>
  <si>
    <t>Alimentations des ventilateurs d'extraction des chambres</t>
  </si>
  <si>
    <t>Alimentation de l'extracteur dans le local Ventilation 1 depuis le T.G.B.T par câble résistant au feu CR1</t>
  </si>
  <si>
    <t>Alimentation de l'extracteur dans le local Ventilation 2 depuis le T.G.B.T par câble résistant au feu CR1</t>
  </si>
  <si>
    <t>3.7.6</t>
  </si>
  <si>
    <t>Alimentations de l'appareil élévateur</t>
  </si>
  <si>
    <t>3.8</t>
  </si>
  <si>
    <t>RESEAU ONDULE</t>
  </si>
  <si>
    <t>Sans objet</t>
  </si>
  <si>
    <t>3.9</t>
  </si>
  <si>
    <t>TABLEAUX ELECTRIQUES DIVISIONNAIRES</t>
  </si>
  <si>
    <t>Fourniture, pose et raccordement d'un Tableau Electrique Divisionnaire TD.01  équipé suivant CCTP</t>
  </si>
  <si>
    <t>Fourniture, pose et raccordement d'un Tableau Electrique Divisionnaire TD.11  équipé suivant CCTP</t>
  </si>
  <si>
    <t>Fourniture, pose et raccordement d'un Tableau Electrique Divisionnaire TD.21  équipé suivant CCTP</t>
  </si>
  <si>
    <t>Fourniture, pose et raccordement d'un Tableau Electrique Divisionnaire DIRISI  équipé suivant CCTP</t>
  </si>
  <si>
    <t>3.10</t>
  </si>
  <si>
    <t>COMPTEURS D'ENERGIE</t>
  </si>
  <si>
    <t>Centrale de mesure dans le T.G.B.T</t>
  </si>
  <si>
    <t>Dispositifs de Comptage (Equipements à chiffrer dans les Tableaux Electriques correspondants)</t>
  </si>
  <si>
    <t>Bus de communication</t>
  </si>
  <si>
    <t>Paramétrage et mise en service par le constructeur</t>
  </si>
  <si>
    <t>3.11</t>
  </si>
  <si>
    <t>DISTRIBUTION SECONDAIRE ET TERMINALE</t>
  </si>
  <si>
    <t>Prise en compte des dispositions générales de distribution</t>
  </si>
  <si>
    <t>3.11.1</t>
  </si>
  <si>
    <t>Généralités</t>
  </si>
  <si>
    <t>3.11.2</t>
  </si>
  <si>
    <t>Percements</t>
  </si>
  <si>
    <t>Percement suivant CCTP</t>
  </si>
  <si>
    <t>3.11.3</t>
  </si>
  <si>
    <t xml:space="preserve">Type de distribution </t>
  </si>
  <si>
    <t>Type distribution suivant CCTP</t>
  </si>
  <si>
    <t>3.11.4</t>
  </si>
  <si>
    <t>Chemins de câbles</t>
  </si>
  <si>
    <t>Chemin de câble Courants Forts compris supports</t>
  </si>
  <si>
    <t>Accessoires divers</t>
  </si>
  <si>
    <t>3.11.5</t>
  </si>
  <si>
    <t>Conduits isolants</t>
  </si>
  <si>
    <t>Fourreaux de divers Ø</t>
  </si>
  <si>
    <t>Tubes ICA, ICTL, IRL, MRL y compris attaches de fixation</t>
  </si>
  <si>
    <t>3.11.6</t>
  </si>
  <si>
    <t>Câblage et filerie</t>
  </si>
  <si>
    <t>Canalisations des circuits éclairage, PC et force</t>
  </si>
  <si>
    <t>3.11.7</t>
  </si>
  <si>
    <t>Goulotte d'appareillage</t>
  </si>
  <si>
    <t>Goulotte d'appareillage 2 compartiments (130mmx54 mm) suivant CCTP</t>
  </si>
  <si>
    <t>Goulotte d'appareillage 1 compartiment (105mmx54 mm) suivant CCTP</t>
  </si>
  <si>
    <t>Goulotte coupe-feu 1 H suivant CCTP</t>
  </si>
  <si>
    <t>Goulotte coupe-feu 2 H suivant CCTP</t>
  </si>
  <si>
    <t>Accessoires de fixation et finitions</t>
  </si>
  <si>
    <t>3.11.8</t>
  </si>
  <si>
    <t xml:space="preserve">Pose des canalisations </t>
  </si>
  <si>
    <t>Pose des canalisations suivant CCTP</t>
  </si>
  <si>
    <t>3.11.9</t>
  </si>
  <si>
    <t>Circuits</t>
  </si>
  <si>
    <t>Circuits suivant CCTP</t>
  </si>
  <si>
    <t>3.11.10</t>
  </si>
  <si>
    <t>Sections des circuits</t>
  </si>
  <si>
    <t>Sections des circuits suivant CCTP</t>
  </si>
  <si>
    <t>3.11.11</t>
  </si>
  <si>
    <t>Chutes de tension</t>
  </si>
  <si>
    <t>Chutes des tension suivant CCTP</t>
  </si>
  <si>
    <t>3.11.12</t>
  </si>
  <si>
    <t>Equilibrage des phases</t>
  </si>
  <si>
    <t>Equilibrage des phases suivant CCTP</t>
  </si>
  <si>
    <t>3.11.13</t>
  </si>
  <si>
    <t>Lignes protégées par des dispositifs réglages en sensibilité</t>
  </si>
  <si>
    <t>Lignes protégées par des dispositifs réglages en sensibilité suivant CCTP</t>
  </si>
  <si>
    <t>3.11.14</t>
  </si>
  <si>
    <t>Boites de connexion / dérivation</t>
  </si>
  <si>
    <t>Boites de connexion et dérivation</t>
  </si>
  <si>
    <t>Les boîtes de connexion seront chiffrées dans les § correspondants de la suite du présent document</t>
  </si>
  <si>
    <t>3.11.15</t>
  </si>
  <si>
    <t>Rebouchages</t>
  </si>
  <si>
    <t>Rebouchage des traversées de murs et planchers CF avec produits agréés</t>
  </si>
  <si>
    <t>Prise en compte des dispositions acoustiques</t>
  </si>
  <si>
    <t>3.12</t>
  </si>
  <si>
    <t>APPAREILLAGE</t>
  </si>
  <si>
    <t>3.12.2</t>
  </si>
  <si>
    <t>Prises de courant</t>
  </si>
  <si>
    <t>Appareillage IP55/66 - PLEXO</t>
  </si>
  <si>
    <t>PC 2x10/16A+T</t>
  </si>
  <si>
    <t>PC 3P+N+T 32A</t>
  </si>
  <si>
    <r>
      <t xml:space="preserve">Appareillage IP21 - Locaux nobles </t>
    </r>
    <r>
      <rPr>
        <b/>
        <u/>
        <sz val="10"/>
        <rFont val="Calibri"/>
        <family val="2"/>
        <scheme val="minor"/>
      </rPr>
      <t>(SdE / SdB)</t>
    </r>
    <r>
      <rPr>
        <u/>
        <sz val="10"/>
        <rFont val="Calibri"/>
        <family val="2"/>
        <scheme val="minor"/>
      </rPr>
      <t xml:space="preserve"> - CELIANE</t>
    </r>
  </si>
  <si>
    <t>PC 2x10/16A+T sur cloison</t>
  </si>
  <si>
    <t>Obturateur</t>
  </si>
  <si>
    <t>Appareillage IP21 - Locaux nobles (Locaux BA2) - CELIANE</t>
  </si>
  <si>
    <t>3.12.3</t>
  </si>
  <si>
    <t>Commandes d'éclairage</t>
  </si>
  <si>
    <t>Inter SA</t>
  </si>
  <si>
    <t>Inter VV</t>
  </si>
  <si>
    <r>
      <t xml:space="preserve">Appareillage IP44 - Locaux nobles </t>
    </r>
    <r>
      <rPr>
        <b/>
        <u/>
        <sz val="10"/>
        <rFont val="Calibri"/>
        <family val="2"/>
        <scheme val="minor"/>
      </rPr>
      <t xml:space="preserve">(SdE / SdB) </t>
    </r>
    <r>
      <rPr>
        <u/>
        <sz val="10"/>
        <rFont val="Calibri"/>
        <family val="2"/>
        <scheme val="minor"/>
      </rPr>
      <t>- CELIANE</t>
    </r>
  </si>
  <si>
    <t>Bouton poussoir lumineux</t>
  </si>
  <si>
    <t>3.12.4</t>
  </si>
  <si>
    <t>Boîtiers étanches</t>
  </si>
  <si>
    <t>Boîtier étanches suivant CCTP</t>
  </si>
  <si>
    <t>3.12.5</t>
  </si>
  <si>
    <t>Boîtiers multipostes</t>
  </si>
  <si>
    <t>Boîtier multipostes suivant CCTP</t>
  </si>
  <si>
    <t>3.12.5.2</t>
  </si>
  <si>
    <t>Détecteurs de présence - BEG</t>
  </si>
  <si>
    <t>Détecteur Circulations.</t>
  </si>
  <si>
    <t>Détecteur Sanitaires, Rangements, sanitaires.</t>
  </si>
  <si>
    <t>Télécommande de réglage</t>
  </si>
  <si>
    <t>Réglages et essais</t>
  </si>
  <si>
    <t>3.13</t>
  </si>
  <si>
    <t>ECLAIRAGE INTERIEUR</t>
  </si>
  <si>
    <t>Luminaire type 1</t>
  </si>
  <si>
    <t>Luminaire type 2</t>
  </si>
  <si>
    <t>Luminaire type 3</t>
  </si>
  <si>
    <t>Luminaire type 4</t>
  </si>
  <si>
    <t>Luminaire type 5</t>
  </si>
  <si>
    <t>Luminaire type 6</t>
  </si>
  <si>
    <t>Dispositifs de suspension / accrochage à intégrer dans les prix unitaires des luminaires</t>
  </si>
  <si>
    <t>Nettoyage des luminaires en fin de chantier</t>
  </si>
  <si>
    <t>3.14</t>
  </si>
  <si>
    <t>ECLAIRAGE DE SECURITE</t>
  </si>
  <si>
    <t>Blocs Autonomes Evacuation Bi-fonction BAES + BAEH</t>
  </si>
  <si>
    <t>BAES SATI  45lm/1h 8lm/5h-IP43-IK07, Pose murale / plafond avec drapeau</t>
  </si>
  <si>
    <t>Blocs Autonomes Evacuation Bi-fonction BAES + BAEH étanches</t>
  </si>
  <si>
    <t>BAES SATI  45lm/1h 8lm/5h-IP66-IK10, Pose murale</t>
  </si>
  <si>
    <t>Blocs Autonomes d'ambiance</t>
  </si>
  <si>
    <t>BAES SATI  320lm/1h-IP40-IK04, Pose plafond</t>
  </si>
  <si>
    <t>Bloc autonome portable d'intervention</t>
  </si>
  <si>
    <t>Bloc BAPI compris Prise de Courant</t>
  </si>
  <si>
    <t>Bloc de Télécommande</t>
  </si>
  <si>
    <t>Mise en service - Paramétrage</t>
  </si>
  <si>
    <t>3.15</t>
  </si>
  <si>
    <t>ECLAIRAGE EXTERIEUR</t>
  </si>
  <si>
    <t>3.15.2</t>
  </si>
  <si>
    <t>Commande des circuits sur le bâtiment</t>
  </si>
  <si>
    <t>Dispositifs de relayage et de commande dans le T.G.B.T</t>
  </si>
  <si>
    <t>3.15.3</t>
  </si>
  <si>
    <t>Commande des circuits parking et cheminements PMR</t>
  </si>
  <si>
    <t>Raccordement sur réseau existant suivant CCTP</t>
  </si>
  <si>
    <t>Appareils d'éclairage</t>
  </si>
  <si>
    <t>Luminaire type A1</t>
  </si>
  <si>
    <t>Luminaire type A2</t>
  </si>
  <si>
    <t>Luminaire type A3</t>
  </si>
  <si>
    <t>Luminaire type B</t>
  </si>
  <si>
    <t>Luminaire type C</t>
  </si>
  <si>
    <t>Luminaire type D</t>
  </si>
  <si>
    <t>Accessoires de fixation</t>
  </si>
  <si>
    <t xml:space="preserve">Essais et réglage  </t>
  </si>
  <si>
    <t>Divers</t>
  </si>
  <si>
    <t>Réseaux</t>
  </si>
  <si>
    <t>3.16</t>
  </si>
  <si>
    <t>RESEAU DE TERRE – LIAISONS EQUIPOTENTIELLES</t>
  </si>
  <si>
    <t>Ceinturage fond de fouille cuivre nu 25 mm² suivant CCTP avec interconnexion sur le réseau fond de fouille existant (5 Ohms).</t>
  </si>
  <si>
    <t>Liaisons équipotentielles principales suivant CCTP</t>
  </si>
  <si>
    <t>Réseau de terre général maillé suivant CCTP</t>
  </si>
  <si>
    <t>Liaisons équipotentielles locales suivant CCTP</t>
  </si>
  <si>
    <t>Liaisons équipotentielles supplémentaires suivant CCTP</t>
  </si>
  <si>
    <t>Mise à la terre des éléments de structure métalliques suivant CCTP</t>
  </si>
  <si>
    <t>Terre informatique spécifique suivant CCTP</t>
  </si>
  <si>
    <t>3.17</t>
  </si>
  <si>
    <t>PROTECTION CONTRE LES SURTENSIONS</t>
  </si>
  <si>
    <t>Protection contre les surtensions (intégrée dans le T.G.B.T et les tableaux divisionnaires) suivant CCTP</t>
  </si>
  <si>
    <t>3.18</t>
  </si>
  <si>
    <t>ALARMES TECHNIQUES GTB</t>
  </si>
  <si>
    <t>Câblage des points d'alarme suivant CCTP.</t>
  </si>
  <si>
    <t xml:space="preserve">u </t>
  </si>
  <si>
    <t>Coffret étanche IP66/IK10 suivant CCTP</t>
  </si>
  <si>
    <t>3.19</t>
  </si>
  <si>
    <t>Bornes de recharge</t>
  </si>
  <si>
    <t>Fourniture, pose et raccordement d'une borne de recharge 22KW suivant CCTP</t>
  </si>
  <si>
    <t>Essais et mise en service</t>
  </si>
  <si>
    <t>4</t>
  </si>
  <si>
    <t>DESCRIPTION DES OUVRAGES COURANTS FAIBLES</t>
  </si>
  <si>
    <t>4.1</t>
  </si>
  <si>
    <t>CABLAGE DE DISTRIBUTION VOIX DONNEES IMAGES (V.D.I)</t>
  </si>
  <si>
    <t>4.1.8.1</t>
  </si>
  <si>
    <t xml:space="preserve">Baies </t>
  </si>
  <si>
    <t>Baie de brassage  équipée suivant CCTP</t>
  </si>
  <si>
    <t>4.1.8.3</t>
  </si>
  <si>
    <t>Prises RJ45</t>
  </si>
  <si>
    <t xml:space="preserve">Prise terminale RJ 45 cat. 6A </t>
  </si>
  <si>
    <t>Prise terminale RJ 45 cat. 6A  - IP55</t>
  </si>
  <si>
    <t>4.1.8.4</t>
  </si>
  <si>
    <t>Câbles paires torsadées</t>
  </si>
  <si>
    <t>Câble F/FTP 100 Ohms C6a 1x4 paires, gaine LSOH</t>
  </si>
  <si>
    <t>Câble F/FTP 100 Ohms C6a  2x4 paires, gaine LSOH,</t>
  </si>
  <si>
    <t>4.1.8.6</t>
  </si>
  <si>
    <t>Cordons de brassage</t>
  </si>
  <si>
    <t>Cordons de brassage 100 Ohms RJ45 Cat.6A</t>
  </si>
  <si>
    <t>4.1.9</t>
  </si>
  <si>
    <t>Le câblage optique</t>
  </si>
  <si>
    <t>Sans objet à la charge de la DIRISI</t>
  </si>
  <si>
    <t>4.1.10.1</t>
  </si>
  <si>
    <t>Chemins de câbles VDI</t>
  </si>
  <si>
    <t>Chemin de câble Courants Faibles/SSI compris supports</t>
  </si>
  <si>
    <t>4.1.1..3</t>
  </si>
  <si>
    <t>Mise à la terre</t>
  </si>
  <si>
    <t>Mise à la terre suivant CCTP</t>
  </si>
  <si>
    <t>4.1.1..4</t>
  </si>
  <si>
    <t>Percements suivant CCTP</t>
  </si>
  <si>
    <t>4.1.10.5</t>
  </si>
  <si>
    <t>Principes généraux de câblage</t>
  </si>
  <si>
    <t>Accessoires divers (manchons, souplisseaux…)</t>
  </si>
  <si>
    <t>4.1.11</t>
  </si>
  <si>
    <t>Identification - Repérage - Etiquetage</t>
  </si>
  <si>
    <t>Identification / Repérage / Etiquetage suivant CCTP</t>
  </si>
  <si>
    <t>4.1.12</t>
  </si>
  <si>
    <t>Test à réaliser</t>
  </si>
  <si>
    <t>Recette cuivre suivant CCTP</t>
  </si>
  <si>
    <t>Dossier de recette Suivant CCTP</t>
  </si>
  <si>
    <t>4.1.13</t>
  </si>
  <si>
    <t>Recollement du réseau</t>
  </si>
  <si>
    <t>Recollement du réseau suivant CCTP</t>
  </si>
  <si>
    <t>4.1.14</t>
  </si>
  <si>
    <t>Garantie</t>
  </si>
  <si>
    <t>Garantie suivant CCTP</t>
  </si>
  <si>
    <t>4.2</t>
  </si>
  <si>
    <t>TELEVISION</t>
  </si>
  <si>
    <t>Antenne UHF</t>
  </si>
  <si>
    <t>Antenne FM</t>
  </si>
  <si>
    <t>Mât support en acier galvanisé avec accessoires de fixation suivant CCTP</t>
  </si>
  <si>
    <t>Station de tête de réseau suivant CCTP</t>
  </si>
  <si>
    <t>Modèle: ……………………..Marque:……………..………..</t>
  </si>
  <si>
    <t>Switch TV suivant CCTP</t>
  </si>
  <si>
    <t>Cordon de brassage RJ45/RJ45 suivant CCTP</t>
  </si>
  <si>
    <t>Câble de distribution (voir § 4.1)</t>
  </si>
  <si>
    <t>Prise terminale TV (voir § 4.1)</t>
  </si>
  <si>
    <t>Cordon de raccordement RJ45/TV</t>
  </si>
  <si>
    <t>Raccordements, réglages et essais</t>
  </si>
  <si>
    <t>4.5</t>
  </si>
  <si>
    <t>SONORISATION</t>
  </si>
  <si>
    <t>4.3.3</t>
  </si>
  <si>
    <t>Equipements</t>
  </si>
  <si>
    <t>4.3.3.1</t>
  </si>
  <si>
    <t>Contrôleur du système suivant CCTP</t>
  </si>
  <si>
    <t>4.3.3.2</t>
  </si>
  <si>
    <t>Amplificateur, 600W 4 canaux suivant CCTP</t>
  </si>
  <si>
    <t>4.3.3.3</t>
  </si>
  <si>
    <t>Commutateur Ethernet, 8xPoE, 2xSFP suivant CCTP</t>
  </si>
  <si>
    <t>4.3.3.4</t>
  </si>
  <si>
    <t>Pupître d'appel LCD suivant CCTP</t>
  </si>
  <si>
    <t>4.3.3.5</t>
  </si>
  <si>
    <t>Extension pupître d'appel LCD suivant CCTP</t>
  </si>
  <si>
    <t>4.3.3.6</t>
  </si>
  <si>
    <t>Module d'alimentation 48V LCD suivant CCTP</t>
  </si>
  <si>
    <t>4.3.3.7</t>
  </si>
  <si>
    <t>Module d'alimentation 24V suivant CCTP</t>
  </si>
  <si>
    <t>4.3.3.8</t>
  </si>
  <si>
    <t>Projecteurs de son unidirectionnel suivant CCTP</t>
  </si>
  <si>
    <t>4.3.3.9</t>
  </si>
  <si>
    <t>Haut parleurs suivant CCTP</t>
  </si>
  <si>
    <t>4.3.4</t>
  </si>
  <si>
    <t>4.3.5</t>
  </si>
  <si>
    <t>Mise en service et essais suivant CCTP</t>
  </si>
  <si>
    <t>4.3.6</t>
  </si>
  <si>
    <t>Formation</t>
  </si>
  <si>
    <t>Formation du personnel suivant CCTP</t>
  </si>
  <si>
    <t>4.3.7</t>
  </si>
  <si>
    <t>Documentation</t>
  </si>
  <si>
    <t>Documentations suivant CCTP</t>
  </si>
  <si>
    <t>4.3.8</t>
  </si>
  <si>
    <t>Lot de rechange</t>
  </si>
  <si>
    <t>Lot de rechange suivant CCTP</t>
  </si>
  <si>
    <t>4.4</t>
  </si>
  <si>
    <t>CONTRÔLE D'ACCES</t>
  </si>
  <si>
    <t>4.4.2</t>
  </si>
  <si>
    <t xml:space="preserve">Lecteur de badges </t>
  </si>
  <si>
    <t>Lecteurs de badges suivant CCTP</t>
  </si>
  <si>
    <t>4.4.3</t>
  </si>
  <si>
    <t>Badges</t>
  </si>
  <si>
    <t>4.4.4</t>
  </si>
  <si>
    <t>Alimentations secourues</t>
  </si>
  <si>
    <t>Alimentations secourues 14 Volts 12 heures suivant CCTP</t>
  </si>
  <si>
    <t>4.4.5</t>
  </si>
  <si>
    <t>Serrures électriques</t>
  </si>
  <si>
    <t>4.4.6</t>
  </si>
  <si>
    <t>4.3.9</t>
  </si>
  <si>
    <t>4.3.10</t>
  </si>
  <si>
    <t>5</t>
  </si>
  <si>
    <t>SYSTÈME DE SECURITE INCENDIE</t>
  </si>
  <si>
    <t>5.5</t>
  </si>
  <si>
    <t>SYSTÈME DE DETECTION INCENDIE SDI</t>
  </si>
  <si>
    <t>Tableau de signalisation du SDI suivant CCTP</t>
  </si>
  <si>
    <t>Tableau de report de signalisation incendie du SDI</t>
  </si>
  <si>
    <t>Câble CR1 de liaison vers tableau de report</t>
  </si>
  <si>
    <t>Dépose et repose des équipements du SDI y compris câblage</t>
  </si>
  <si>
    <t>Détection automatique  et manuel</t>
  </si>
  <si>
    <t xml:space="preserve">Socle de détecteur standard et étanche </t>
  </si>
  <si>
    <t>Socle de détecteur standard (1)</t>
  </si>
  <si>
    <t>Socle de détecteur étanche (1)</t>
  </si>
  <si>
    <t>Détecteur optique de fumée (1)</t>
  </si>
  <si>
    <t>Détecteur optique linéaire (1)</t>
  </si>
  <si>
    <t>Détecteur optique multicritères (1)</t>
  </si>
  <si>
    <t>Détecteur thermo vélocimétrique (1)</t>
  </si>
  <si>
    <t>Détecteur de flamme (1)</t>
  </si>
  <si>
    <t>Détecteur multiponctuel (1)</t>
  </si>
  <si>
    <t>Indicateur d'action</t>
  </si>
  <si>
    <t>Indicateur d'action étanche</t>
  </si>
  <si>
    <t>Déclencheur manuel</t>
  </si>
  <si>
    <t>(1) A ventiler par type par l'entreprise</t>
  </si>
  <si>
    <t>5.6</t>
  </si>
  <si>
    <t>SYSTÈME DE MISE EN SECURITE SMSI</t>
  </si>
  <si>
    <t>Centralisateur de mise en sécurité incendie adressable suivant CCTP</t>
  </si>
  <si>
    <t>Liaison en câble CR1 de communication entre SDI et CMSI</t>
  </si>
  <si>
    <t>Module déporté adressable du CMSI</t>
  </si>
  <si>
    <t>Alimentation électrique de sécurité pour module déporté adressable et DAS</t>
  </si>
  <si>
    <t>Raccordements</t>
  </si>
  <si>
    <t>5.7</t>
  </si>
  <si>
    <t>DIFFUSION DE L'ALARME</t>
  </si>
  <si>
    <t>Diffuseur sonore (NFS 32-001)</t>
  </si>
  <si>
    <t>Flash lumineux</t>
  </si>
  <si>
    <t>5.8</t>
  </si>
  <si>
    <t>COMPARTIMENTAGE</t>
  </si>
  <si>
    <t>Portes coupe feu</t>
  </si>
  <si>
    <t xml:space="preserve">Boîtier déporté adressable pour porte coupe-feu PCF-DAS </t>
  </si>
  <si>
    <t xml:space="preserve">Raccordement de PCF-DAS </t>
  </si>
  <si>
    <t>Bouton de fermeture porte coupe-feu</t>
  </si>
  <si>
    <t>5.9</t>
  </si>
  <si>
    <t>ASSERVISSEMENTS TECHNIQUES</t>
  </si>
  <si>
    <t>Boitier déporté adressable pour arrêt technique de ventilation</t>
  </si>
  <si>
    <t>Raccordement arrêt technique</t>
  </si>
  <si>
    <t>5.10</t>
  </si>
  <si>
    <t>CANALISATIONS DU SSI</t>
  </si>
  <si>
    <t>Cheminements SSI</t>
  </si>
  <si>
    <t>Chemin-de-câble Fil SSI 100 x 50 mm compris supports</t>
  </si>
  <si>
    <t>Chemin-de-câble Fil SSI 50 x 50 mm compris supports</t>
  </si>
  <si>
    <t>Câblage du SDI</t>
  </si>
  <si>
    <t>Câblage du Bus de détection du SDI en câble rouge</t>
  </si>
  <si>
    <t>Colliers HILTI</t>
  </si>
  <si>
    <t>Identification, repérage et étiquetage</t>
  </si>
  <si>
    <t>Câblage du SMSI</t>
  </si>
  <si>
    <t>Câble de bus des éléments déportés adressable du CMSI</t>
  </si>
  <si>
    <t>Câble CR1 de liaison entre éléments déportés et DAS  (alimentation de DAS à émission de tension)</t>
  </si>
  <si>
    <t>Câble CR1 diffusion d'alarme</t>
  </si>
  <si>
    <t>Câblage asservissement pour arrêt de ventilation</t>
  </si>
  <si>
    <t>5.11</t>
  </si>
  <si>
    <t>VERROUILLAGE DES PORTES D'ISSUE DE SECOURS</t>
  </si>
  <si>
    <t>Boitier déporté adressable pour porte IS</t>
  </si>
  <si>
    <t xml:space="preserve">Raccordements des dispositif de verrouillage électromagnétique </t>
  </si>
  <si>
    <t>Bris de glace vert de déverrouillage porte IS</t>
  </si>
  <si>
    <t>Synthèse</t>
  </si>
  <si>
    <t>PSE n°1 : Alimentations des volets roulants électriques des chambres</t>
  </si>
  <si>
    <t>Alimentations en attente dans chaque coffre de volets roulants.</t>
  </si>
  <si>
    <t>Luminaire type 7</t>
  </si>
  <si>
    <t>Luminaire type 8</t>
  </si>
  <si>
    <t>Détecteur Circulations IP.</t>
  </si>
  <si>
    <t>Détecteur Sanitaires, Rangements, sanitaires IP.</t>
  </si>
  <si>
    <t>Détecteur local détente.</t>
  </si>
  <si>
    <t>Détecteur mural.</t>
  </si>
  <si>
    <t>Inter SA à voyant</t>
  </si>
  <si>
    <t>Bouton poussoir</t>
  </si>
  <si>
    <t>DCE - LOT 13 ELECTRICITE CFO CFA</t>
  </si>
  <si>
    <t>DCE</t>
  </si>
  <si>
    <t>Coffret étanche IP66-IK10</t>
  </si>
  <si>
    <t>Fourniture, pose et raccordement d'un coffret étanche avec 2 prises de courant étanches suivant CCTP</t>
  </si>
  <si>
    <t>Alimentations table à repasser depuis le T.G.B.T par câbles FR N1X1G1</t>
  </si>
  <si>
    <t>Alimentation Produits lessiviels depuis le T.G.B.T par câbles FR N1X1G1</t>
  </si>
  <si>
    <t>Alimentation Sonorisation Maisons des hyrondelles depuis le T.G.B.T par câbles FR N1X1G1</t>
  </si>
  <si>
    <t>Liaison équipotentielle inter bâtiment Par câble FR N1X1G1 suivant CCTP</t>
  </si>
  <si>
    <t>Alimentation chaufferie depuis le T.G.B.T par câble FR N1X1G1</t>
  </si>
  <si>
    <t>Alimentation borne de recharge 22 KW depuis le T.G.B.T par câble FR N1X1G1</t>
  </si>
  <si>
    <t>Alimentation CTA local ventilation 1 depuis le T.G.B.T par câble FR N1X1G1</t>
  </si>
  <si>
    <t>Alimentation CTA local ventilation 2 depuis le T.G.B.T par câble FR N1X1G1</t>
  </si>
  <si>
    <t>Alimentation CTA local Buanderie depuis le T.G.B.T par câble FR N1X1G1</t>
  </si>
  <si>
    <t>Alimentation Unité extérieure depuis le T.G.B.T par câble FR N1X1G1</t>
  </si>
  <si>
    <t>Alimentation Unité intérieure local info depuis T.G.B.T par câble FR N1X1G1</t>
  </si>
  <si>
    <t>Alimentation Extracteur  local T.G.B.T depuis le T.G.B.T par câble FR N1X1G1</t>
  </si>
  <si>
    <t>Alimentation Extracteur local Buanderie depuis le T.G.B.T par câble FR N1X1G1</t>
  </si>
  <si>
    <t>Alimentations lave-linge depuis le T.G.B.T par câbles FR N1X1G1</t>
  </si>
  <si>
    <t>Alimentations sèche-linge depuis le T.G.B.T par câbles FR N1X1G1</t>
  </si>
  <si>
    <t>Alimentations contrôle d'accès depuis les TD de zones par câbles FR N1X1G1</t>
  </si>
  <si>
    <t>Alimentation de la sonorisation depuis le TD DIRISI par câble FR N1X1G1</t>
  </si>
  <si>
    <t>Alimentations des baies informatiques depuis le TD DIRISI par câbles FR N1X1G1</t>
  </si>
  <si>
    <t>Alimentation du tableau divisionnaire TD 01 depuis le T.G.B.T par câble FR N1X1G1.</t>
  </si>
  <si>
    <t>Alimentation du tableau divisionnaire TD 11 depuis le T.G.B.T par câble FR N1X1G1.</t>
  </si>
  <si>
    <t>Alimentation du tableau divisionnaire TD 21 depuis le T.G.B.T par câble FR N1X1G1.</t>
  </si>
  <si>
    <t>Alimentation du tableau divisionnaire DIRISI depuis le T.G.B.T par câble FR N1X1G1.</t>
  </si>
  <si>
    <t>Ensemble de câblage comprenant : fourreaux ICT, IRL, MRB, câbles FR N1X1G1, boîtiers d'encastrement, boîtes de dérivations, accessoires de pose, etc.….</t>
  </si>
  <si>
    <t>Ensemble de câblage comprenant : fourreaux ICT, IRL, MRB, câbles FR N1X1G1, HO7RN-F,  boîtes de dérivations, accessoires de pose, etc.….</t>
  </si>
  <si>
    <t>Ensemble de câblage comprenant : fourreaux ICT, IRL, MRB, câbles FR N1X1G1, SYT, boîtes de dérivations, accessoires de pose, etc.…</t>
  </si>
  <si>
    <t>Câble FR N1X1G1de liaison entre éléments déportés et DAS (alimentation de DAS à manque de tension)</t>
  </si>
  <si>
    <t>Liaison tension tripolaire FR N1X1G1 200A suivant CCTP suivant CCTP.</t>
  </si>
  <si>
    <t>Alimentation Force de l'appareil élévateur depuis le T.G.B.T par câble FR N1X1G1.</t>
  </si>
  <si>
    <t>Alimentation Eclairage de l'appareil élévateur depuis le T.G.B.T par câble FR N1X1G1.</t>
  </si>
  <si>
    <t>VO-1</t>
  </si>
  <si>
    <t>DECOMPOSITION DU PRIX GLOBAL ET FORFAITAIRE (D.P.G.F.)</t>
  </si>
  <si>
    <t>Novembre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</si>
</sst>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quot;"/>
    <numFmt numFmtId="165" formatCode="dd/mm/yy"/>
    <numFmt numFmtId="166" formatCode="#,##0.00&quot; €HT&quot;"/>
    <numFmt numFmtId="167" formatCode="#,##0.00&quot; €TTC&quot;"/>
  </numFmts>
  <fonts count="56"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Arial"/>
      <family val="2"/>
    </font>
    <font>
      <sz val="11"/>
      <color theme="0" tint="-0.499984740745262"/>
      <name val="Calibri"/>
      <family val="2"/>
      <scheme val="minor"/>
    </font>
    <font>
      <b/>
      <sz val="11"/>
      <color theme="0" tint="-0.499984740745262"/>
      <name val="Calibri"/>
      <family val="2"/>
      <scheme val="minor"/>
    </font>
    <font>
      <b/>
      <sz val="11"/>
      <name val="Calibri"/>
      <family val="2"/>
      <scheme val="minor"/>
    </font>
    <font>
      <sz val="11"/>
      <name val="Calibri"/>
      <family val="2"/>
      <scheme val="minor"/>
    </font>
    <font>
      <sz val="10"/>
      <name val="Arial"/>
      <family val="2"/>
    </font>
    <font>
      <sz val="10"/>
      <name val="Calibri"/>
      <family val="2"/>
      <scheme val="minor"/>
    </font>
    <font>
      <b/>
      <sz val="10"/>
      <name val="Calibri"/>
      <family val="2"/>
      <scheme val="minor"/>
    </font>
    <font>
      <sz val="10"/>
      <color theme="0" tint="-0.34998626667073579"/>
      <name val="Calibri"/>
      <family val="2"/>
      <scheme val="minor"/>
    </font>
    <font>
      <b/>
      <sz val="11"/>
      <color theme="1"/>
      <name val="Calibri"/>
      <family val="2"/>
      <scheme val="minor"/>
    </font>
    <font>
      <sz val="10"/>
      <color theme="0" tint="-0.499984740745262"/>
      <name val="Calibri"/>
      <family val="2"/>
      <scheme val="minor"/>
    </font>
    <font>
      <sz val="11"/>
      <color theme="1"/>
      <name val="Calibri"/>
      <family val="2"/>
      <scheme val="minor"/>
    </font>
    <font>
      <b/>
      <sz val="9"/>
      <color theme="0" tint="-0.499984740745262"/>
      <name val="Calibri"/>
      <family val="2"/>
      <scheme val="minor"/>
    </font>
    <font>
      <b/>
      <sz val="9"/>
      <name val="Calibri"/>
      <family val="2"/>
      <scheme val="minor"/>
    </font>
    <font>
      <b/>
      <sz val="18"/>
      <color rgb="FFFE5000"/>
      <name val="Calibri"/>
      <family val="2"/>
      <scheme val="minor"/>
    </font>
    <font>
      <b/>
      <sz val="12"/>
      <color rgb="FFFE5000"/>
      <name val="Calibri"/>
      <family val="2"/>
      <scheme val="minor"/>
    </font>
    <font>
      <sz val="18"/>
      <color rgb="FFFFFFFF"/>
      <name val="Calibri"/>
      <family val="2"/>
      <scheme val="minor"/>
    </font>
    <font>
      <b/>
      <sz val="12"/>
      <color theme="0"/>
      <name val="Calibri"/>
      <family val="2"/>
      <scheme val="minor"/>
    </font>
    <font>
      <b/>
      <u/>
      <sz val="10"/>
      <name val="Calibri"/>
      <family val="2"/>
      <scheme val="minor"/>
    </font>
    <font>
      <u/>
      <sz val="10"/>
      <name val="Calibri"/>
      <family val="2"/>
      <scheme val="minor"/>
    </font>
    <font>
      <sz val="9"/>
      <name val="Calibri"/>
      <family val="2"/>
      <scheme val="minor"/>
    </font>
    <font>
      <u/>
      <sz val="11"/>
      <color theme="10"/>
      <name val="Arial"/>
      <family val="2"/>
    </font>
    <font>
      <b/>
      <sz val="10"/>
      <color rgb="FF002060"/>
      <name val="Calibri"/>
      <family val="2"/>
    </font>
    <font>
      <sz val="10"/>
      <color rgb="FF000000"/>
      <name val="Calibri Light"/>
      <family val="2"/>
    </font>
    <font>
      <b/>
      <sz val="10"/>
      <color rgb="FF403A60"/>
      <name val="Calibri Light"/>
      <family val="2"/>
    </font>
    <font>
      <sz val="10"/>
      <color rgb="FF403A60"/>
      <name val="Calibri Light"/>
      <family val="2"/>
    </font>
    <font>
      <b/>
      <sz val="10"/>
      <color rgb="FF403A60"/>
      <name val="Calibri"/>
      <family val="2"/>
    </font>
    <font>
      <b/>
      <sz val="18"/>
      <color rgb="FFFE5000"/>
      <name val="Calibri Light"/>
      <family val="2"/>
    </font>
    <font>
      <b/>
      <sz val="18"/>
      <color rgb="FF008EAA"/>
      <name val="Calibri"/>
      <family val="2"/>
      <scheme val="minor"/>
    </font>
    <font>
      <sz val="18"/>
      <color rgb="FF008EAA"/>
      <name val="Calibri Light"/>
      <family val="2"/>
    </font>
    <font>
      <sz val="8"/>
      <color rgb="FF008EAA"/>
      <name val="Calibri Light"/>
      <family val="2"/>
    </font>
    <font>
      <b/>
      <sz val="8"/>
      <color rgb="FF403A60"/>
      <name val="Calibri Light"/>
      <family val="2"/>
    </font>
    <font>
      <sz val="8"/>
      <color rgb="FF403A60"/>
      <name val="Calibri Light"/>
      <family val="2"/>
    </font>
    <font>
      <sz val="8"/>
      <color theme="1"/>
      <name val="Arial"/>
      <family val="2"/>
    </font>
    <font>
      <sz val="14"/>
      <color rgb="FF000000"/>
      <name val="Calibri Light"/>
      <family val="2"/>
    </font>
    <font>
      <u/>
      <sz val="8"/>
      <color theme="10"/>
      <name val="Calibri Light"/>
      <family val="2"/>
    </font>
    <font>
      <sz val="8"/>
      <color theme="10"/>
      <name val="Calibri Light"/>
      <family val="2"/>
    </font>
    <font>
      <u/>
      <sz val="10"/>
      <color theme="10"/>
      <name val="Arial"/>
      <family val="2"/>
    </font>
    <font>
      <u/>
      <sz val="8"/>
      <color theme="10"/>
      <name val="Calibri"/>
      <family val="2"/>
      <scheme val="minor"/>
    </font>
    <font>
      <sz val="8"/>
      <color theme="10"/>
      <name val="Calibri"/>
      <family val="2"/>
      <scheme val="minor"/>
    </font>
    <font>
      <sz val="8"/>
      <color theme="10"/>
      <name val="Arial"/>
      <family val="2"/>
    </font>
    <font>
      <sz val="11"/>
      <color rgb="FFFF0000"/>
      <name val="Calibri"/>
      <family val="2"/>
      <scheme val="minor"/>
    </font>
    <font>
      <i/>
      <u/>
      <sz val="10"/>
      <name val="Calibri"/>
      <family val="2"/>
      <scheme val="minor"/>
    </font>
    <font>
      <b/>
      <sz val="10"/>
      <color rgb="FFFF0000"/>
      <name val="Calibri"/>
      <family val="2"/>
      <scheme val="minor"/>
    </font>
    <font>
      <sz val="10"/>
      <color rgb="FFFF0000"/>
      <name val="Calibri"/>
      <family val="2"/>
      <scheme val="minor"/>
    </font>
    <font>
      <b/>
      <u/>
      <sz val="10"/>
      <color rgb="FFFF0000"/>
      <name val="Calibri"/>
      <family val="2"/>
      <scheme val="minor"/>
    </font>
    <font>
      <b/>
      <sz val="9"/>
      <color rgb="FFFF0000"/>
      <name val="Calibri"/>
      <family val="2"/>
      <scheme val="minor"/>
    </font>
    <font>
      <b/>
      <u val="double"/>
      <sz val="10"/>
      <name val="Calibri"/>
      <family val="2"/>
      <scheme val="minor"/>
    </font>
    <font>
      <sz val="11"/>
      <color rgb="FFFF0000"/>
      <name val="Arial"/>
      <family val="2"/>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8F8F8"/>
        <bgColor indexed="64"/>
      </patternFill>
    </fill>
    <fill>
      <patternFill patternType="solid">
        <fgColor rgb="FF403A57"/>
        <bgColor indexed="64"/>
      </patternFill>
    </fill>
    <fill>
      <patternFill patternType="solid">
        <fgColor rgb="FF008EAA"/>
        <bgColor indexed="64"/>
      </patternFill>
    </fill>
    <fill>
      <patternFill patternType="solid">
        <fgColor rgb="FFFFFF00"/>
        <bgColor indexed="64"/>
      </patternFill>
    </fill>
    <fill>
      <patternFill patternType="solid">
        <fgColor theme="2" tint="-0.24994659260841701"/>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2"/>
        <bgColor indexed="64"/>
      </patternFill>
    </fill>
  </fills>
  <borders count="36">
    <border>
      <left/>
      <right/>
      <top/>
      <bottom/>
      <diagonal/>
    </border>
    <border>
      <left style="thin">
        <color theme="0" tint="-0.24994659260841701"/>
      </left>
      <right style="thin">
        <color theme="0" tint="-0.24994659260841701"/>
      </right>
      <top/>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tint="-0.24994659260841701"/>
      </right>
      <top style="thin">
        <color theme="0"/>
      </top>
      <bottom style="thin">
        <color theme="0"/>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hair">
        <color theme="0" tint="-0.24994659260841701"/>
      </left>
      <right style="hair">
        <color theme="0" tint="-0.24994659260841701"/>
      </right>
      <top style="hair">
        <color theme="0" tint="-0.24994659260841701"/>
      </top>
      <bottom style="hair">
        <color theme="0" tint="-0.24994659260841701"/>
      </bottom>
      <diagonal/>
    </border>
    <border>
      <left/>
      <right/>
      <top/>
      <bottom style="thin">
        <color theme="0" tint="-0.24994659260841701"/>
      </bottom>
      <diagonal/>
    </border>
    <border>
      <left style="thin">
        <color theme="0" tint="-0.24994659260841701"/>
      </left>
      <right style="thin">
        <color theme="0" tint="-0.24994659260841701"/>
      </right>
      <top style="thin">
        <color theme="0" tint="-0.24994659260841701"/>
      </top>
      <bottom style="hair">
        <color theme="0" tint="-0.249977111117893"/>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right>
      <top/>
      <bottom/>
      <diagonal/>
    </border>
    <border>
      <left style="thin">
        <color theme="0"/>
      </left>
      <right/>
      <top/>
      <bottom/>
      <diagonal/>
    </border>
    <border>
      <left style="thin">
        <color theme="0" tint="-0.24994659260841701"/>
      </left>
      <right style="thin">
        <color theme="0"/>
      </right>
      <top style="thin">
        <color theme="0" tint="-0.24994659260841701"/>
      </top>
      <bottom style="hair">
        <color theme="0" tint="-0.249977111117893"/>
      </bottom>
      <diagonal/>
    </border>
    <border>
      <left style="thin">
        <color theme="0" tint="-0.24994659260841701"/>
      </left>
      <right style="hair">
        <color theme="0" tint="-0.249977111117893"/>
      </right>
      <top/>
      <bottom style="thin">
        <color theme="0" tint="-0.24994659260841701"/>
      </bottom>
      <diagonal/>
    </border>
    <border>
      <left style="thin">
        <color theme="0"/>
      </left>
      <right/>
      <top style="thin">
        <color theme="0" tint="-0.24994659260841701"/>
      </top>
      <bottom style="hair">
        <color theme="0" tint="-0.249977111117893"/>
      </bottom>
      <diagonal/>
    </border>
    <border>
      <left style="thin">
        <color indexed="64"/>
      </left>
      <right style="thin">
        <color indexed="64"/>
      </right>
      <top/>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right/>
      <top/>
      <bottom style="thin">
        <color theme="0"/>
      </bottom>
      <diagonal/>
    </border>
    <border>
      <left/>
      <right style="thin">
        <color theme="0" tint="-0.24994659260841701"/>
      </right>
      <top/>
      <bottom style="thin">
        <color theme="0"/>
      </bottom>
      <diagonal/>
    </border>
    <border>
      <left/>
      <right style="thin">
        <color theme="0" tint="-0.24994659260841701"/>
      </right>
      <top/>
      <bottom style="thin">
        <color theme="0" tint="-0.24994659260841701"/>
      </bottom>
      <diagonal/>
    </border>
    <border>
      <left/>
      <right style="thin">
        <color theme="0"/>
      </right>
      <top style="thin">
        <color theme="0"/>
      </top>
      <bottom style="thin">
        <color theme="0"/>
      </bottom>
      <diagonal/>
    </border>
    <border>
      <left/>
      <right/>
      <top style="thin">
        <color theme="0" tint="-0.24994659260841701"/>
      </top>
      <bottom/>
      <diagonal/>
    </border>
    <border>
      <left style="thin">
        <color theme="0" tint="-0.24994659260841701"/>
      </left>
      <right/>
      <top style="thin">
        <color theme="0"/>
      </top>
      <bottom style="thin">
        <color theme="0"/>
      </bottom>
      <diagonal/>
    </border>
    <border>
      <left/>
      <right style="thin">
        <color theme="0" tint="-0.24994659260841701"/>
      </right>
      <top style="thin">
        <color theme="0"/>
      </top>
      <bottom style="thin">
        <color theme="0"/>
      </bottom>
      <diagonal/>
    </border>
    <border>
      <left style="thin">
        <color theme="0" tint="-0.24994659260841701"/>
      </left>
      <right/>
      <top/>
      <bottom style="thin">
        <color theme="0"/>
      </bottom>
      <diagonal/>
    </border>
    <border>
      <left style="thin">
        <color theme="0" tint="-0.24994659260841701"/>
      </left>
      <right/>
      <top style="thin">
        <color theme="0"/>
      </top>
      <bottom style="thin">
        <color theme="0" tint="-0.24994659260841701"/>
      </bottom>
      <diagonal/>
    </border>
    <border>
      <left/>
      <right style="thin">
        <color theme="0"/>
      </right>
      <top style="thin">
        <color theme="0"/>
      </top>
      <bottom style="thin">
        <color theme="0" tint="-0.24994659260841701"/>
      </bottom>
      <diagonal/>
    </border>
    <border>
      <left/>
      <right style="thin">
        <color theme="0"/>
      </right>
      <top/>
      <bottom style="thin">
        <color theme="0"/>
      </bottom>
      <diagonal/>
    </border>
  </borders>
  <cellStyleXfs count="6">
    <xf numFmtId="0" fontId="0" fillId="0" borderId="0"/>
    <xf numFmtId="9" fontId="7" fillId="0" borderId="0" applyFont="0" applyFill="0" applyBorder="0" applyAlignment="0" applyProtection="0"/>
    <xf numFmtId="0" fontId="12" fillId="0" borderId="0"/>
    <xf numFmtId="0" fontId="28" fillId="0" borderId="0" applyNumberFormat="0" applyFill="0" applyBorder="0" applyAlignment="0" applyProtection="0"/>
    <xf numFmtId="0" fontId="7" fillId="0" borderId="0"/>
    <xf numFmtId="0" fontId="44" fillId="0" borderId="0" applyNumberFormat="0" applyFill="0" applyBorder="0" applyAlignment="0" applyProtection="0"/>
  </cellStyleXfs>
  <cellXfs count="213">
    <xf numFmtId="0" fontId="0" fillId="0" borderId="0" xfId="0"/>
    <xf numFmtId="166" fontId="13" fillId="2" borderId="2" xfId="2" applyNumberFormat="1" applyFont="1" applyFill="1" applyBorder="1" applyAlignment="1">
      <alignment horizontal="center" vertical="center"/>
    </xf>
    <xf numFmtId="166" fontId="14" fillId="4" borderId="4" xfId="2" applyNumberFormat="1" applyFont="1" applyFill="1" applyBorder="1" applyAlignment="1">
      <alignment horizontal="center" vertical="center"/>
    </xf>
    <xf numFmtId="167" fontId="13" fillId="2" borderId="5" xfId="2" applyNumberFormat="1" applyFont="1" applyFill="1" applyBorder="1" applyAlignment="1">
      <alignment horizontal="center" vertical="center"/>
    </xf>
    <xf numFmtId="166" fontId="14" fillId="4" borderId="6" xfId="2" applyNumberFormat="1" applyFont="1" applyFill="1" applyBorder="1" applyAlignment="1">
      <alignment horizontal="center" vertical="center"/>
    </xf>
    <xf numFmtId="9" fontId="19" fillId="0" borderId="2" xfId="1" applyFont="1" applyFill="1" applyBorder="1" applyAlignment="1">
      <alignment horizontal="center" vertical="center"/>
    </xf>
    <xf numFmtId="0" fontId="18" fillId="0" borderId="0" xfId="0" applyFont="1"/>
    <xf numFmtId="0" fontId="18" fillId="0" borderId="0" xfId="0" applyFont="1" applyAlignment="1">
      <alignment horizontal="center"/>
    </xf>
    <xf numFmtId="0" fontId="6" fillId="0" borderId="0" xfId="0" applyFont="1"/>
    <xf numFmtId="0" fontId="6" fillId="7" borderId="0" xfId="0" applyFont="1" applyFill="1"/>
    <xf numFmtId="164" fontId="16" fillId="0" borderId="2" xfId="0" applyNumberFormat="1" applyFont="1" applyFill="1" applyBorder="1" applyAlignment="1">
      <alignment horizontal="center" vertical="center"/>
    </xf>
    <xf numFmtId="4" fontId="18" fillId="0" borderId="2" xfId="0" applyNumberFormat="1" applyFont="1" applyFill="1" applyBorder="1" applyAlignment="1">
      <alignment horizontal="center" vertical="center"/>
    </xf>
    <xf numFmtId="0" fontId="20" fillId="0" borderId="11" xfId="2" applyFont="1" applyFill="1" applyBorder="1" applyAlignment="1">
      <alignment horizontal="center" vertical="center"/>
    </xf>
    <xf numFmtId="0" fontId="27" fillId="0" borderId="11" xfId="2" applyFont="1" applyFill="1" applyBorder="1" applyAlignment="1">
      <alignment horizontal="center" vertical="center"/>
    </xf>
    <xf numFmtId="0" fontId="6" fillId="0" borderId="0" xfId="0" quotePrefix="1" applyFont="1"/>
    <xf numFmtId="0" fontId="16" fillId="8" borderId="9" xfId="0" applyFont="1" applyFill="1" applyBorder="1" applyAlignment="1">
      <alignment horizontal="center" vertical="center"/>
    </xf>
    <xf numFmtId="164" fontId="16" fillId="8" borderId="9" xfId="0" applyNumberFormat="1" applyFont="1" applyFill="1" applyBorder="1" applyAlignment="1">
      <alignment horizontal="center" vertical="center"/>
    </xf>
    <xf numFmtId="0" fontId="5" fillId="0" borderId="0" xfId="0" applyFont="1"/>
    <xf numFmtId="0" fontId="5" fillId="0" borderId="0" xfId="0" quotePrefix="1" applyFont="1"/>
    <xf numFmtId="164" fontId="18" fillId="2" borderId="2" xfId="0" applyNumberFormat="1" applyFont="1" applyFill="1" applyBorder="1" applyAlignment="1">
      <alignment horizontal="center" vertical="center"/>
    </xf>
    <xf numFmtId="0" fontId="18" fillId="0" borderId="8" xfId="0" applyFont="1" applyBorder="1"/>
    <xf numFmtId="4" fontId="18" fillId="2" borderId="10" xfId="0" applyNumberFormat="1" applyFont="1" applyFill="1" applyBorder="1" applyAlignment="1">
      <alignment horizontal="center" vertical="center"/>
    </xf>
    <xf numFmtId="0" fontId="18" fillId="2" borderId="10" xfId="0" applyFont="1" applyFill="1" applyBorder="1" applyAlignment="1">
      <alignment horizontal="center" vertical="center"/>
    </xf>
    <xf numFmtId="164" fontId="18" fillId="2" borderId="10" xfId="0" applyNumberFormat="1" applyFont="1" applyFill="1" applyBorder="1" applyAlignment="1">
      <alignment horizontal="center" vertical="center"/>
    </xf>
    <xf numFmtId="1" fontId="9" fillId="2" borderId="8" xfId="0" applyNumberFormat="1" applyFont="1" applyFill="1" applyBorder="1" applyAlignment="1">
      <alignment horizontal="center" vertical="center"/>
    </xf>
    <xf numFmtId="164" fontId="11" fillId="2" borderId="8" xfId="0" applyNumberFormat="1" applyFont="1" applyFill="1" applyBorder="1" applyAlignment="1">
      <alignment horizontal="center" vertical="center"/>
    </xf>
    <xf numFmtId="166" fontId="13" fillId="2" borderId="8" xfId="2" applyNumberFormat="1" applyFont="1" applyFill="1" applyBorder="1" applyAlignment="1">
      <alignment horizontal="center" vertical="center"/>
    </xf>
    <xf numFmtId="167" fontId="15" fillId="2" borderId="8" xfId="2" applyNumberFormat="1" applyFont="1" applyFill="1" applyBorder="1" applyAlignment="1">
      <alignment horizontal="center" vertical="center"/>
    </xf>
    <xf numFmtId="0" fontId="18" fillId="2" borderId="10" xfId="0" applyFont="1" applyFill="1" applyBorder="1" applyAlignment="1">
      <alignment horizontal="center"/>
    </xf>
    <xf numFmtId="0" fontId="18" fillId="2" borderId="10" xfId="0" applyFont="1" applyFill="1" applyBorder="1" applyAlignment="1">
      <alignment horizontal="left" indent="1"/>
    </xf>
    <xf numFmtId="4" fontId="9" fillId="2" borderId="1" xfId="0" applyNumberFormat="1" applyFont="1" applyFill="1" applyBorder="1" applyAlignment="1">
      <alignment horizontal="center" vertical="center"/>
    </xf>
    <xf numFmtId="1" fontId="8" fillId="2" borderId="13" xfId="0" applyNumberFormat="1" applyFont="1" applyFill="1" applyBorder="1" applyAlignment="1">
      <alignment horizontal="center"/>
    </xf>
    <xf numFmtId="0" fontId="9" fillId="2" borderId="14" xfId="0" applyNumberFormat="1" applyFont="1" applyFill="1" applyBorder="1" applyAlignment="1">
      <alignment horizontal="center" vertical="center"/>
    </xf>
    <xf numFmtId="165" fontId="8" fillId="2" borderId="13" xfId="0" applyNumberFormat="1" applyFont="1" applyFill="1" applyBorder="1" applyAlignment="1">
      <alignment horizontal="center" vertical="center"/>
    </xf>
    <xf numFmtId="0" fontId="21" fillId="2" borderId="15" xfId="0" applyFont="1" applyFill="1" applyBorder="1" applyAlignment="1">
      <alignment vertical="center"/>
    </xf>
    <xf numFmtId="0" fontId="21" fillId="2" borderId="16" xfId="0" applyFont="1" applyFill="1" applyBorder="1" applyAlignment="1">
      <alignment vertical="center"/>
    </xf>
    <xf numFmtId="0" fontId="21" fillId="2" borderId="17" xfId="0" applyFont="1" applyFill="1" applyBorder="1" applyAlignment="1">
      <alignment horizontal="left" vertical="center" indent="1"/>
    </xf>
    <xf numFmtId="4" fontId="9" fillId="3" borderId="12" xfId="0" applyNumberFormat="1" applyFont="1" applyFill="1" applyBorder="1" applyAlignment="1">
      <alignment horizontal="left" vertical="center" indent="1"/>
    </xf>
    <xf numFmtId="0" fontId="9" fillId="3" borderId="18" xfId="0" applyFont="1" applyFill="1" applyBorder="1" applyAlignment="1">
      <alignment horizontal="left" vertical="center" indent="1"/>
    </xf>
    <xf numFmtId="0" fontId="21" fillId="2" borderId="19" xfId="0" applyFont="1" applyFill="1" applyBorder="1" applyAlignment="1">
      <alignment vertical="center"/>
    </xf>
    <xf numFmtId="0" fontId="4" fillId="0" borderId="0" xfId="0" applyFont="1"/>
    <xf numFmtId="0" fontId="18" fillId="0" borderId="20" xfId="0" applyFont="1" applyBorder="1"/>
    <xf numFmtId="0" fontId="4" fillId="0" borderId="20" xfId="0" applyFont="1" applyBorder="1" applyAlignment="1">
      <alignment wrapText="1"/>
    </xf>
    <xf numFmtId="0" fontId="3" fillId="0" borderId="0" xfId="0" applyFont="1"/>
    <xf numFmtId="49" fontId="13" fillId="0" borderId="11" xfId="2" applyNumberFormat="1" applyFont="1" applyFill="1" applyBorder="1" applyAlignment="1">
      <alignment horizontal="center" vertical="center"/>
    </xf>
    <xf numFmtId="0" fontId="33" fillId="9" borderId="0" xfId="2" applyFont="1" applyFill="1"/>
    <xf numFmtId="0" fontId="7" fillId="0" borderId="0" xfId="4"/>
    <xf numFmtId="0" fontId="30" fillId="0" borderId="0" xfId="4" applyFont="1"/>
    <xf numFmtId="0" fontId="40" fillId="0" borderId="0" xfId="4" applyFont="1"/>
    <xf numFmtId="0" fontId="7" fillId="0" borderId="0" xfId="4" applyBorder="1"/>
    <xf numFmtId="0" fontId="37" fillId="0" borderId="0" xfId="2" applyFont="1" applyBorder="1" applyAlignment="1">
      <alignment horizontal="left" vertical="center"/>
    </xf>
    <xf numFmtId="0" fontId="38" fillId="0" borderId="0" xfId="2" applyFont="1" applyBorder="1"/>
    <xf numFmtId="0" fontId="39" fillId="0" borderId="0" xfId="2" applyFont="1" applyBorder="1"/>
    <xf numFmtId="0" fontId="39" fillId="0" borderId="0" xfId="4" applyFont="1" applyBorder="1" applyAlignment="1">
      <alignment horizontal="left" vertical="top"/>
    </xf>
    <xf numFmtId="0" fontId="42" fillId="0" borderId="0" xfId="3" applyFont="1" applyBorder="1" applyAlignment="1">
      <alignment vertical="top"/>
    </xf>
    <xf numFmtId="0" fontId="7" fillId="0" borderId="0" xfId="4" applyBorder="1" applyAlignment="1">
      <alignment horizontal="left" vertical="top"/>
    </xf>
    <xf numFmtId="0" fontId="7" fillId="0" borderId="0" xfId="4" applyBorder="1" applyAlignment="1">
      <alignment vertical="top"/>
    </xf>
    <xf numFmtId="0" fontId="45" fillId="0" borderId="0" xfId="5" applyFont="1" applyBorder="1" applyAlignment="1">
      <alignment vertical="top"/>
    </xf>
    <xf numFmtId="0" fontId="7" fillId="0" borderId="0" xfId="4" applyAlignment="1">
      <alignment vertical="top"/>
    </xf>
    <xf numFmtId="0" fontId="37" fillId="0" borderId="0" xfId="4" applyFont="1" applyBorder="1"/>
    <xf numFmtId="0" fontId="7" fillId="0" borderId="0" xfId="4" applyBorder="1" applyAlignment="1">
      <alignment horizontal="left"/>
    </xf>
    <xf numFmtId="0" fontId="38" fillId="0" borderId="0" xfId="4" applyFont="1" applyBorder="1" applyAlignment="1">
      <alignment horizontal="left"/>
    </xf>
    <xf numFmtId="0" fontId="38" fillId="0" borderId="0" xfId="4" applyFont="1" applyBorder="1" applyAlignment="1">
      <alignment horizontal="left" vertical="center"/>
    </xf>
    <xf numFmtId="0" fontId="39" fillId="0" borderId="0" xfId="4" applyFont="1" applyBorder="1" applyAlignment="1">
      <alignment horizontal="left"/>
    </xf>
    <xf numFmtId="0" fontId="47" fillId="0" borderId="0" xfId="5" applyFont="1" applyBorder="1" applyAlignment="1">
      <alignment vertical="top"/>
    </xf>
    <xf numFmtId="0" fontId="46" fillId="0" borderId="0" xfId="5" applyFont="1" applyBorder="1" applyAlignment="1">
      <alignment vertical="top"/>
    </xf>
    <xf numFmtId="0" fontId="18" fillId="0" borderId="10" xfId="0" applyFont="1" applyFill="1" applyBorder="1" applyAlignment="1">
      <alignment horizontal="center"/>
    </xf>
    <xf numFmtId="0" fontId="18" fillId="0" borderId="10" xfId="0" applyFont="1" applyFill="1" applyBorder="1" applyAlignment="1">
      <alignment horizontal="left" indent="1"/>
    </xf>
    <xf numFmtId="0" fontId="18" fillId="0" borderId="10" xfId="0" applyFont="1" applyFill="1" applyBorder="1" applyAlignment="1">
      <alignment horizontal="center" vertical="center"/>
    </xf>
    <xf numFmtId="4" fontId="18" fillId="0" borderId="10" xfId="0" applyNumberFormat="1" applyFont="1" applyFill="1" applyBorder="1" applyAlignment="1">
      <alignment horizontal="center" vertical="center"/>
    </xf>
    <xf numFmtId="164" fontId="18" fillId="0" borderId="10" xfId="0" applyNumberFormat="1" applyFont="1" applyFill="1" applyBorder="1" applyAlignment="1">
      <alignment horizontal="center" vertical="center"/>
    </xf>
    <xf numFmtId="0" fontId="13" fillId="0" borderId="10" xfId="2" applyFont="1" applyFill="1" applyBorder="1"/>
    <xf numFmtId="49" fontId="14" fillId="10" borderId="11" xfId="2" applyNumberFormat="1" applyFont="1" applyFill="1" applyBorder="1" applyAlignment="1">
      <alignment horizontal="center" vertical="center"/>
    </xf>
    <xf numFmtId="49" fontId="14" fillId="10" borderId="11" xfId="2" applyNumberFormat="1" applyFont="1" applyFill="1" applyBorder="1" applyAlignment="1">
      <alignment horizontal="left" vertical="center" wrapText="1"/>
    </xf>
    <xf numFmtId="164" fontId="14" fillId="2" borderId="11" xfId="2" applyNumberFormat="1" applyFont="1" applyFill="1" applyBorder="1" applyAlignment="1">
      <alignment horizontal="center" vertical="center"/>
    </xf>
    <xf numFmtId="1" fontId="14" fillId="10" borderId="11" xfId="2" applyNumberFormat="1" applyFont="1" applyFill="1" applyBorder="1" applyAlignment="1">
      <alignment horizontal="center" vertical="center"/>
    </xf>
    <xf numFmtId="49" fontId="13" fillId="0" borderId="11" xfId="2" applyNumberFormat="1" applyFont="1" applyFill="1" applyBorder="1" applyAlignment="1">
      <alignment horizontal="left" vertical="center" wrapText="1"/>
    </xf>
    <xf numFmtId="164" fontId="14" fillId="0" borderId="11" xfId="2" applyNumberFormat="1" applyFont="1" applyFill="1" applyBorder="1" applyAlignment="1">
      <alignment horizontal="center" vertical="center"/>
    </xf>
    <xf numFmtId="1" fontId="13" fillId="0" borderId="11" xfId="2" applyNumberFormat="1" applyFont="1" applyFill="1" applyBorder="1" applyAlignment="1">
      <alignment horizontal="center" vertical="center"/>
    </xf>
    <xf numFmtId="49" fontId="14" fillId="0" borderId="11" xfId="2" applyNumberFormat="1" applyFont="1" applyFill="1" applyBorder="1" applyAlignment="1">
      <alignment horizontal="left" vertical="center" wrapText="1"/>
    </xf>
    <xf numFmtId="49" fontId="25" fillId="0" borderId="11" xfId="2" applyNumberFormat="1" applyFont="1" applyFill="1" applyBorder="1" applyAlignment="1">
      <alignment horizontal="left" vertical="center" wrapText="1"/>
    </xf>
    <xf numFmtId="49" fontId="49" fillId="0" borderId="11" xfId="2" applyNumberFormat="1" applyFont="1" applyFill="1" applyBorder="1" applyAlignment="1">
      <alignment horizontal="left" vertical="center" wrapText="1"/>
    </xf>
    <xf numFmtId="164" fontId="50" fillId="0" borderId="11" xfId="2" applyNumberFormat="1" applyFont="1" applyFill="1" applyBorder="1" applyAlignment="1">
      <alignment horizontal="center" vertical="center"/>
    </xf>
    <xf numFmtId="1" fontId="51" fillId="0" borderId="11" xfId="2" applyNumberFormat="1" applyFont="1" applyFill="1" applyBorder="1" applyAlignment="1">
      <alignment horizontal="center" vertical="center"/>
    </xf>
    <xf numFmtId="49" fontId="52" fillId="0" borderId="11" xfId="2" applyNumberFormat="1" applyFont="1" applyFill="1" applyBorder="1" applyAlignment="1">
      <alignment horizontal="left" vertical="center" wrapText="1"/>
    </xf>
    <xf numFmtId="49" fontId="51" fillId="0" borderId="11" xfId="2" applyNumberFormat="1" applyFont="1" applyFill="1" applyBorder="1" applyAlignment="1">
      <alignment horizontal="center" vertical="center"/>
    </xf>
    <xf numFmtId="49" fontId="51" fillId="0" borderId="11" xfId="2" applyNumberFormat="1" applyFont="1" applyFill="1" applyBorder="1" applyAlignment="1">
      <alignment horizontal="left" vertical="center" wrapText="1"/>
    </xf>
    <xf numFmtId="49" fontId="26" fillId="0" borderId="11" xfId="2" applyNumberFormat="1" applyFont="1" applyFill="1" applyBorder="1" applyAlignment="1">
      <alignment horizontal="left" vertical="center" wrapText="1"/>
    </xf>
    <xf numFmtId="0" fontId="53" fillId="0" borderId="11" xfId="2" applyFont="1" applyFill="1" applyBorder="1" applyAlignment="1">
      <alignment horizontal="center" vertical="center"/>
    </xf>
    <xf numFmtId="0" fontId="1" fillId="0" borderId="11" xfId="0" applyFont="1" applyBorder="1" applyAlignment="1">
      <alignment vertical="center"/>
    </xf>
    <xf numFmtId="0" fontId="1" fillId="0" borderId="11" xfId="0" applyFont="1" applyBorder="1" applyAlignment="1">
      <alignment vertical="center" wrapText="1"/>
    </xf>
    <xf numFmtId="0" fontId="1" fillId="0" borderId="11" xfId="0" applyFont="1" applyBorder="1" applyAlignment="1"/>
    <xf numFmtId="0" fontId="48" fillId="0" borderId="11" xfId="0" applyFont="1" applyBorder="1" applyAlignment="1">
      <alignment vertical="center"/>
    </xf>
    <xf numFmtId="49" fontId="54" fillId="0" borderId="11" xfId="2" applyNumberFormat="1" applyFont="1" applyFill="1" applyBorder="1" applyAlignment="1">
      <alignment horizontal="left" vertical="center" wrapText="1"/>
    </xf>
    <xf numFmtId="164" fontId="11" fillId="2" borderId="0" xfId="0" applyNumberFormat="1" applyFont="1" applyFill="1" applyBorder="1" applyAlignment="1">
      <alignment horizontal="center" vertical="center"/>
    </xf>
    <xf numFmtId="1" fontId="14" fillId="10" borderId="10" xfId="2" applyNumberFormat="1" applyFont="1" applyFill="1" applyBorder="1" applyAlignment="1">
      <alignment horizontal="center" vertical="center"/>
    </xf>
    <xf numFmtId="49" fontId="14" fillId="10" borderId="10" xfId="2" applyNumberFormat="1" applyFont="1" applyFill="1" applyBorder="1" applyAlignment="1">
      <alignment horizontal="right" vertical="center"/>
    </xf>
    <xf numFmtId="164" fontId="10" fillId="10" borderId="35" xfId="0" applyNumberFormat="1" applyFont="1" applyFill="1" applyBorder="1" applyAlignment="1">
      <alignment horizontal="right" vertical="center"/>
    </xf>
    <xf numFmtId="0" fontId="11" fillId="2" borderId="2" xfId="0" applyFont="1" applyFill="1" applyBorder="1" applyAlignment="1">
      <alignment horizontal="center" vertical="center"/>
    </xf>
    <xf numFmtId="0" fontId="11" fillId="2" borderId="2" xfId="0" applyFont="1" applyFill="1" applyBorder="1" applyAlignment="1">
      <alignment horizontal="left" vertical="center"/>
    </xf>
    <xf numFmtId="164" fontId="11" fillId="2" borderId="3" xfId="0" applyNumberFormat="1" applyFont="1" applyFill="1" applyBorder="1" applyAlignment="1">
      <alignment horizontal="center" vertical="center"/>
    </xf>
    <xf numFmtId="1" fontId="11" fillId="2" borderId="2" xfId="0" applyNumberFormat="1" applyFont="1" applyFill="1" applyBorder="1" applyAlignment="1">
      <alignment horizontal="center" vertical="center"/>
    </xf>
    <xf numFmtId="164" fontId="11" fillId="2" borderId="2" xfId="0" applyNumberFormat="1" applyFont="1" applyFill="1" applyBorder="1" applyAlignment="1">
      <alignment horizontal="right" vertical="center"/>
    </xf>
    <xf numFmtId="164" fontId="11" fillId="2" borderId="3" xfId="0" applyNumberFormat="1" applyFont="1" applyFill="1" applyBorder="1" applyAlignment="1">
      <alignment horizontal="right" vertical="center"/>
    </xf>
    <xf numFmtId="0" fontId="14" fillId="10" borderId="2" xfId="2" applyFont="1" applyFill="1" applyBorder="1" applyAlignment="1">
      <alignment horizontal="center" vertical="center"/>
    </xf>
    <xf numFmtId="164" fontId="13" fillId="2" borderId="0" xfId="2" applyNumberFormat="1" applyFont="1" applyFill="1" applyBorder="1" applyAlignment="1">
      <alignment horizontal="center" vertical="center"/>
    </xf>
    <xf numFmtId="1" fontId="13" fillId="12" borderId="7" xfId="2" applyNumberFormat="1" applyFont="1" applyFill="1" applyBorder="1" applyAlignment="1">
      <alignment horizontal="center" vertical="center"/>
    </xf>
    <xf numFmtId="166" fontId="13" fillId="12" borderId="8" xfId="2" applyNumberFormat="1" applyFont="1" applyFill="1" applyBorder="1" applyAlignment="1">
      <alignment horizontal="right" vertical="center"/>
    </xf>
    <xf numFmtId="166" fontId="14" fillId="12" borderId="28" xfId="2" applyNumberFormat="1" applyFont="1" applyFill="1" applyBorder="1" applyAlignment="1">
      <alignment horizontal="right" vertical="center"/>
    </xf>
    <xf numFmtId="164" fontId="17" fillId="2" borderId="0" xfId="2" applyNumberFormat="1" applyFont="1" applyFill="1" applyBorder="1" applyAlignment="1">
      <alignment horizontal="center" vertical="center"/>
    </xf>
    <xf numFmtId="164" fontId="17" fillId="2" borderId="0" xfId="2" applyNumberFormat="1" applyFont="1" applyFill="1" applyBorder="1" applyAlignment="1">
      <alignment horizontal="right" vertical="center"/>
    </xf>
    <xf numFmtId="164" fontId="17" fillId="0" borderId="28" xfId="2" applyNumberFormat="1" applyFont="1" applyBorder="1" applyAlignment="1">
      <alignment horizontal="right" vertical="center"/>
    </xf>
    <xf numFmtId="0" fontId="13" fillId="0" borderId="0" xfId="2" applyFont="1" applyAlignment="1">
      <alignment horizontal="center" vertical="center"/>
    </xf>
    <xf numFmtId="0" fontId="13" fillId="0" borderId="0" xfId="2" applyFont="1" applyAlignment="1">
      <alignment horizontal="left" vertical="center"/>
    </xf>
    <xf numFmtId="4" fontId="13" fillId="2" borderId="0" xfId="2" applyNumberFormat="1" applyFont="1" applyFill="1" applyBorder="1" applyAlignment="1">
      <alignment vertical="center"/>
    </xf>
    <xf numFmtId="1" fontId="13" fillId="0" borderId="0" xfId="2" applyNumberFormat="1" applyFont="1" applyAlignment="1">
      <alignment horizontal="center" vertical="center"/>
    </xf>
    <xf numFmtId="4" fontId="13" fillId="0" borderId="0" xfId="2" applyNumberFormat="1" applyFont="1" applyAlignment="1">
      <alignment horizontal="right" vertical="center"/>
    </xf>
    <xf numFmtId="4" fontId="13" fillId="2" borderId="0" xfId="2" applyNumberFormat="1" applyFont="1" applyFill="1" applyBorder="1" applyAlignment="1">
      <alignment horizontal="right" vertical="center"/>
    </xf>
    <xf numFmtId="0" fontId="13" fillId="0" borderId="0" xfId="2" applyFont="1" applyAlignment="1">
      <alignment horizontal="right" vertical="center"/>
    </xf>
    <xf numFmtId="49" fontId="14" fillId="10" borderId="2" xfId="2" applyNumberFormat="1" applyFont="1" applyFill="1" applyBorder="1" applyAlignment="1">
      <alignment horizontal="center" vertical="center"/>
    </xf>
    <xf numFmtId="49" fontId="14" fillId="10" borderId="2" xfId="2" applyNumberFormat="1" applyFont="1" applyFill="1" applyBorder="1" applyAlignment="1">
      <alignment horizontal="left" vertical="center" wrapText="1"/>
    </xf>
    <xf numFmtId="164" fontId="14" fillId="2" borderId="3" xfId="2" applyNumberFormat="1" applyFont="1" applyFill="1" applyBorder="1" applyAlignment="1">
      <alignment horizontal="center" vertical="center"/>
    </xf>
    <xf numFmtId="1" fontId="14" fillId="10" borderId="2" xfId="2" applyNumberFormat="1" applyFont="1" applyFill="1" applyBorder="1" applyAlignment="1">
      <alignment horizontal="center" vertical="center"/>
    </xf>
    <xf numFmtId="49" fontId="14" fillId="10" borderId="2" xfId="2" applyNumberFormat="1" applyFont="1" applyFill="1" applyBorder="1" applyAlignment="1">
      <alignment horizontal="right" vertical="center"/>
    </xf>
    <xf numFmtId="164" fontId="14" fillId="10" borderId="2" xfId="2" applyNumberFormat="1" applyFont="1" applyFill="1" applyBorder="1" applyAlignment="1">
      <alignment horizontal="right" vertical="center"/>
    </xf>
    <xf numFmtId="0" fontId="1" fillId="0" borderId="0" xfId="0" applyFont="1" applyAlignment="1">
      <alignment horizontal="center" vertical="center"/>
    </xf>
    <xf numFmtId="0" fontId="1" fillId="0" borderId="0" xfId="0" applyFont="1" applyAlignment="1">
      <alignment vertical="center" wrapText="1"/>
    </xf>
    <xf numFmtId="0" fontId="1" fillId="0" borderId="0" xfId="0" applyFont="1" applyAlignment="1">
      <alignment vertical="center"/>
    </xf>
    <xf numFmtId="1" fontId="1" fillId="0" borderId="0" xfId="0" applyNumberFormat="1" applyFont="1" applyAlignment="1">
      <alignment horizontal="center" vertical="center"/>
    </xf>
    <xf numFmtId="0" fontId="1" fillId="0" borderId="0" xfId="0" applyFont="1" applyAlignment="1">
      <alignment horizontal="right" vertical="center"/>
    </xf>
    <xf numFmtId="164" fontId="14" fillId="10" borderId="11" xfId="2" applyNumberFormat="1" applyFont="1" applyFill="1" applyBorder="1" applyAlignment="1">
      <alignment horizontal="right" vertical="center"/>
    </xf>
    <xf numFmtId="164" fontId="13" fillId="0" borderId="11" xfId="2" applyNumberFormat="1" applyFont="1" applyFill="1" applyBorder="1" applyAlignment="1">
      <alignment horizontal="right" vertical="center"/>
    </xf>
    <xf numFmtId="164" fontId="14" fillId="0" borderId="11" xfId="2" applyNumberFormat="1" applyFont="1" applyFill="1" applyBorder="1" applyAlignment="1">
      <alignment horizontal="right" vertical="center"/>
    </xf>
    <xf numFmtId="164" fontId="1" fillId="0" borderId="11" xfId="0" applyNumberFormat="1" applyFont="1" applyFill="1" applyBorder="1" applyAlignment="1">
      <alignment horizontal="right" vertical="center"/>
    </xf>
    <xf numFmtId="49" fontId="14" fillId="10" borderId="11" xfId="2" applyNumberFormat="1" applyFont="1" applyFill="1" applyBorder="1" applyAlignment="1">
      <alignment horizontal="right" vertical="center"/>
    </xf>
    <xf numFmtId="164" fontId="14" fillId="2" borderId="11" xfId="2" applyNumberFormat="1" applyFont="1" applyFill="1" applyBorder="1" applyAlignment="1">
      <alignment horizontal="right" vertical="center"/>
    </xf>
    <xf numFmtId="164" fontId="51" fillId="0" borderId="11" xfId="2" applyNumberFormat="1" applyFont="1" applyFill="1" applyBorder="1" applyAlignment="1">
      <alignment horizontal="right" vertical="center"/>
    </xf>
    <xf numFmtId="164" fontId="50" fillId="0" borderId="11" xfId="2" applyNumberFormat="1" applyFont="1" applyFill="1" applyBorder="1" applyAlignment="1">
      <alignment horizontal="right" vertical="center"/>
    </xf>
    <xf numFmtId="164" fontId="48" fillId="0" borderId="11" xfId="0" applyNumberFormat="1" applyFont="1" applyFill="1" applyBorder="1" applyAlignment="1">
      <alignment horizontal="right" vertical="center"/>
    </xf>
    <xf numFmtId="167" fontId="13" fillId="12" borderId="7" xfId="2" applyNumberFormat="1" applyFont="1" applyFill="1" applyBorder="1" applyAlignment="1">
      <alignment vertical="center"/>
    </xf>
    <xf numFmtId="167" fontId="13" fillId="12" borderId="28" xfId="2" applyNumberFormat="1" applyFont="1" applyFill="1" applyBorder="1" applyAlignment="1">
      <alignment vertical="center"/>
    </xf>
    <xf numFmtId="0" fontId="11" fillId="0" borderId="11" xfId="0" applyFont="1" applyFill="1" applyBorder="1" applyAlignment="1">
      <alignment vertical="center"/>
    </xf>
    <xf numFmtId="0" fontId="20" fillId="2" borderId="11" xfId="2" applyFont="1" applyFill="1" applyBorder="1" applyAlignment="1">
      <alignment horizontal="center" vertical="center"/>
    </xf>
    <xf numFmtId="49" fontId="13" fillId="2" borderId="11" xfId="2" applyNumberFormat="1" applyFont="1" applyFill="1" applyBorder="1" applyAlignment="1">
      <alignment horizontal="left" vertical="center" wrapText="1"/>
    </xf>
    <xf numFmtId="49" fontId="13" fillId="2" borderId="11" xfId="2" applyNumberFormat="1" applyFont="1" applyFill="1" applyBorder="1" applyAlignment="1">
      <alignment horizontal="center" vertical="center"/>
    </xf>
    <xf numFmtId="1" fontId="13" fillId="2" borderId="11" xfId="2" applyNumberFormat="1" applyFont="1" applyFill="1" applyBorder="1" applyAlignment="1">
      <alignment horizontal="center" vertical="center"/>
    </xf>
    <xf numFmtId="164" fontId="13" fillId="2" borderId="11" xfId="2" applyNumberFormat="1" applyFont="1" applyFill="1" applyBorder="1" applyAlignment="1">
      <alignment horizontal="right" vertical="center"/>
    </xf>
    <xf numFmtId="164" fontId="1" fillId="2" borderId="11" xfId="0" applyNumberFormat="1" applyFont="1" applyFill="1" applyBorder="1" applyAlignment="1">
      <alignment horizontal="right" vertical="center"/>
    </xf>
    <xf numFmtId="0" fontId="18" fillId="2" borderId="0" xfId="0" applyFont="1" applyFill="1"/>
    <xf numFmtId="0" fontId="18" fillId="2" borderId="20" xfId="0" applyFont="1" applyFill="1" applyBorder="1"/>
    <xf numFmtId="0" fontId="36" fillId="0" borderId="0" xfId="4" applyFont="1" applyAlignment="1">
      <alignment horizontal="center"/>
    </xf>
    <xf numFmtId="0" fontId="29" fillId="9" borderId="0" xfId="4" applyFont="1" applyFill="1" applyAlignment="1">
      <alignment horizontal="left"/>
    </xf>
    <xf numFmtId="0" fontId="37" fillId="0" borderId="0" xfId="4" applyFont="1" applyBorder="1" applyAlignment="1">
      <alignment horizontal="left"/>
    </xf>
    <xf numFmtId="0" fontId="41" fillId="0" borderId="0" xfId="4" applyFont="1" applyAlignment="1">
      <alignment horizontal="center" vertical="center"/>
    </xf>
    <xf numFmtId="0" fontId="39" fillId="0" borderId="0" xfId="2" applyFont="1" applyBorder="1" applyAlignment="1">
      <alignment horizontal="left" vertical="top" wrapText="1" shrinkToFit="1"/>
    </xf>
    <xf numFmtId="0" fontId="30" fillId="0" borderId="0" xfId="4" applyFont="1" applyAlignment="1">
      <alignment horizontal="center" vertical="center"/>
    </xf>
    <xf numFmtId="0" fontId="31" fillId="0" borderId="0" xfId="2" applyFont="1" applyAlignment="1">
      <alignment horizontal="left" wrapText="1"/>
    </xf>
    <xf numFmtId="0" fontId="31" fillId="0" borderId="0" xfId="2" applyFont="1" applyAlignment="1">
      <alignment horizontal="left"/>
    </xf>
    <xf numFmtId="0" fontId="33" fillId="9" borderId="0" xfId="4" applyFont="1" applyFill="1" applyAlignment="1">
      <alignment horizontal="left"/>
    </xf>
    <xf numFmtId="0" fontId="34" fillId="0" borderId="0" xfId="2" applyFont="1" applyAlignment="1">
      <alignment horizontal="center" wrapText="1"/>
    </xf>
    <xf numFmtId="0" fontId="34" fillId="0" borderId="0" xfId="2" applyFont="1" applyAlignment="1">
      <alignment horizontal="center"/>
    </xf>
    <xf numFmtId="0" fontId="39" fillId="0" borderId="0" xfId="2" applyFont="1" applyBorder="1" applyAlignment="1">
      <alignment horizontal="left" wrapText="1" shrinkToFit="1"/>
    </xf>
    <xf numFmtId="0" fontId="41" fillId="0" borderId="0" xfId="4" applyFont="1" applyAlignment="1">
      <alignment horizontal="center"/>
    </xf>
    <xf numFmtId="0" fontId="35" fillId="0" borderId="0" xfId="4" applyFont="1" applyAlignment="1">
      <alignment horizontal="center" wrapText="1"/>
    </xf>
    <xf numFmtId="0" fontId="35" fillId="0" borderId="0" xfId="4" applyFont="1" applyAlignment="1">
      <alignment horizontal="center"/>
    </xf>
    <xf numFmtId="0" fontId="36" fillId="0" borderId="0" xfId="4" applyFont="1" applyAlignment="1">
      <alignment horizontal="center"/>
    </xf>
    <xf numFmtId="0" fontId="29" fillId="9" borderId="0" xfId="4" applyFont="1" applyFill="1" applyAlignment="1">
      <alignment horizontal="left"/>
    </xf>
    <xf numFmtId="0" fontId="37" fillId="0" borderId="0" xfId="4" applyFont="1" applyBorder="1" applyAlignment="1">
      <alignment horizontal="left"/>
    </xf>
    <xf numFmtId="49" fontId="14" fillId="2" borderId="7" xfId="2" applyNumberFormat="1" applyFont="1" applyFill="1" applyBorder="1" applyAlignment="1">
      <alignment horizontal="left" vertical="top" wrapText="1"/>
    </xf>
    <xf numFmtId="49" fontId="14" fillId="2" borderId="8" xfId="2" applyNumberFormat="1" applyFont="1" applyFill="1" applyBorder="1" applyAlignment="1">
      <alignment horizontal="left" vertical="top" wrapText="1"/>
    </xf>
    <xf numFmtId="49" fontId="14" fillId="2" borderId="28" xfId="2" applyNumberFormat="1" applyFont="1" applyFill="1" applyBorder="1" applyAlignment="1">
      <alignment horizontal="left" vertical="top" wrapText="1"/>
    </xf>
    <xf numFmtId="0" fontId="2" fillId="0" borderId="29" xfId="0" applyFont="1" applyBorder="1"/>
    <xf numFmtId="0" fontId="18" fillId="0" borderId="29" xfId="0" applyFont="1" applyBorder="1"/>
    <xf numFmtId="0" fontId="18" fillId="0" borderId="22" xfId="0" applyFont="1" applyBorder="1"/>
    <xf numFmtId="0" fontId="2" fillId="0" borderId="0" xfId="0" applyFont="1" applyBorder="1"/>
    <xf numFmtId="0" fontId="18" fillId="0" borderId="0" xfId="0" applyFont="1" applyBorder="1"/>
    <xf numFmtId="0" fontId="18" fillId="0" borderId="24" xfId="0" applyFont="1" applyBorder="1"/>
    <xf numFmtId="49" fontId="14" fillId="0" borderId="7" xfId="2" applyNumberFormat="1" applyFont="1" applyFill="1" applyBorder="1" applyAlignment="1">
      <alignment horizontal="left" vertical="top" wrapText="1"/>
    </xf>
    <xf numFmtId="49" fontId="14" fillId="0" borderId="8" xfId="2" applyNumberFormat="1" applyFont="1" applyFill="1" applyBorder="1" applyAlignment="1">
      <alignment horizontal="left" vertical="top" wrapText="1"/>
    </xf>
    <xf numFmtId="49" fontId="14" fillId="0" borderId="28" xfId="2" applyNumberFormat="1" applyFont="1" applyFill="1" applyBorder="1" applyAlignment="1">
      <alignment horizontal="left" vertical="top" wrapText="1"/>
    </xf>
    <xf numFmtId="166" fontId="13" fillId="4" borderId="30" xfId="2" applyNumberFormat="1" applyFont="1" applyFill="1" applyBorder="1" applyAlignment="1">
      <alignment horizontal="center" vertical="center"/>
    </xf>
    <xf numFmtId="166" fontId="13" fillId="4" borderId="28" xfId="2" applyNumberFormat="1" applyFont="1" applyFill="1" applyBorder="1" applyAlignment="1">
      <alignment horizontal="center" vertical="center"/>
    </xf>
    <xf numFmtId="167" fontId="13" fillId="4" borderId="33" xfId="2" applyNumberFormat="1" applyFont="1" applyFill="1" applyBorder="1" applyAlignment="1">
      <alignment horizontal="center" vertical="center"/>
    </xf>
    <xf numFmtId="167" fontId="13" fillId="4" borderId="34" xfId="2" applyNumberFormat="1" applyFont="1" applyFill="1" applyBorder="1" applyAlignment="1">
      <alignment horizontal="center" vertical="center"/>
    </xf>
    <xf numFmtId="0" fontId="2" fillId="0" borderId="12" xfId="0" applyFont="1" applyBorder="1"/>
    <xf numFmtId="0" fontId="18" fillId="0" borderId="12" xfId="0" applyFont="1" applyBorder="1"/>
    <xf numFmtId="0" fontId="18" fillId="0" borderId="27" xfId="0" applyFont="1" applyBorder="1"/>
    <xf numFmtId="0" fontId="22" fillId="2" borderId="17" xfId="2" applyFont="1" applyFill="1" applyBorder="1" applyAlignment="1">
      <alignment horizontal="left" vertical="center" indent="1"/>
    </xf>
    <xf numFmtId="0" fontId="22" fillId="2" borderId="19" xfId="2" applyFont="1" applyFill="1" applyBorder="1" applyAlignment="1">
      <alignment horizontal="left" vertical="center" indent="1"/>
    </xf>
    <xf numFmtId="164" fontId="23" fillId="5" borderId="32" xfId="0" applyNumberFormat="1" applyFont="1" applyFill="1" applyBorder="1" applyAlignment="1">
      <alignment horizontal="center" vertical="center"/>
    </xf>
    <xf numFmtId="164" fontId="23" fillId="5" borderId="25" xfId="0" applyNumberFormat="1" applyFont="1" applyFill="1" applyBorder="1" applyAlignment="1">
      <alignment horizontal="center" vertical="center"/>
    </xf>
    <xf numFmtId="164" fontId="23" fillId="5" borderId="26" xfId="0" applyNumberFormat="1" applyFont="1" applyFill="1" applyBorder="1" applyAlignment="1">
      <alignment horizontal="center" vertical="center"/>
    </xf>
    <xf numFmtId="164" fontId="24" fillId="6" borderId="30" xfId="0" applyNumberFormat="1" applyFont="1" applyFill="1" applyBorder="1" applyAlignment="1">
      <alignment horizontal="center" vertical="center"/>
    </xf>
    <xf numFmtId="164" fontId="24" fillId="6" borderId="8" xfId="0" applyNumberFormat="1" applyFont="1" applyFill="1" applyBorder="1" applyAlignment="1">
      <alignment horizontal="center" vertical="center"/>
    </xf>
    <xf numFmtId="164" fontId="24" fillId="6" borderId="31" xfId="0" applyNumberFormat="1" applyFont="1" applyFill="1" applyBorder="1" applyAlignment="1">
      <alignment horizontal="center" vertical="center"/>
    </xf>
    <xf numFmtId="0" fontId="18" fillId="0" borderId="0" xfId="0" applyFont="1" applyAlignment="1">
      <alignment horizontal="center"/>
    </xf>
    <xf numFmtId="0" fontId="18" fillId="0" borderId="12" xfId="0" applyFont="1" applyBorder="1" applyAlignment="1">
      <alignment horizontal="center"/>
    </xf>
    <xf numFmtId="0" fontId="16" fillId="0" borderId="21" xfId="0" applyFont="1" applyBorder="1" applyAlignment="1">
      <alignment horizontal="right" vertical="center" wrapText="1"/>
    </xf>
    <xf numFmtId="0" fontId="16" fillId="0" borderId="29" xfId="0" applyFont="1" applyBorder="1" applyAlignment="1">
      <alignment horizontal="right" vertical="center" wrapText="1"/>
    </xf>
    <xf numFmtId="0" fontId="16" fillId="0" borderId="23" xfId="0" applyFont="1" applyBorder="1" applyAlignment="1">
      <alignment horizontal="right" vertical="center" wrapText="1"/>
    </xf>
    <xf numFmtId="0" fontId="16" fillId="0" borderId="0" xfId="0" applyFont="1" applyBorder="1" applyAlignment="1">
      <alignment horizontal="right" vertical="center" wrapText="1"/>
    </xf>
    <xf numFmtId="0" fontId="10" fillId="11" borderId="10" xfId="0" applyFont="1" applyFill="1" applyBorder="1" applyAlignment="1">
      <alignment horizontal="left" vertical="center"/>
    </xf>
    <xf numFmtId="0" fontId="14" fillId="10" borderId="2" xfId="2" applyFont="1" applyFill="1" applyBorder="1" applyAlignment="1">
      <alignment horizontal="center" vertical="center"/>
    </xf>
    <xf numFmtId="0" fontId="17" fillId="0" borderId="2" xfId="2" applyFont="1" applyFill="1" applyBorder="1" applyAlignment="1">
      <alignment horizontal="right" vertical="center"/>
    </xf>
    <xf numFmtId="164" fontId="17" fillId="2" borderId="7" xfId="2" applyNumberFormat="1" applyFont="1" applyFill="1" applyBorder="1" applyAlignment="1">
      <alignment horizontal="right" vertical="center"/>
    </xf>
    <xf numFmtId="164" fontId="17" fillId="2" borderId="8" xfId="2" applyNumberFormat="1" applyFont="1" applyFill="1" applyBorder="1" applyAlignment="1">
      <alignment horizontal="right" vertical="center"/>
    </xf>
    <xf numFmtId="164" fontId="17" fillId="2" borderId="28" xfId="2" applyNumberFormat="1" applyFont="1" applyFill="1" applyBorder="1" applyAlignment="1">
      <alignment horizontal="right" vertical="center"/>
    </xf>
    <xf numFmtId="167" fontId="13" fillId="12" borderId="7" xfId="2" applyNumberFormat="1" applyFont="1" applyFill="1" applyBorder="1" applyAlignment="1">
      <alignment horizontal="right" vertical="center"/>
    </xf>
    <xf numFmtId="167" fontId="13" fillId="12" borderId="8" xfId="2" applyNumberFormat="1" applyFont="1" applyFill="1" applyBorder="1" applyAlignment="1">
      <alignment horizontal="right" vertical="center"/>
    </xf>
    <xf numFmtId="167" fontId="13" fillId="12" borderId="28" xfId="2" applyNumberFormat="1" applyFont="1" applyFill="1" applyBorder="1" applyAlignment="1">
      <alignment horizontal="right" vertical="center"/>
    </xf>
    <xf numFmtId="17" fontId="36" fillId="0" borderId="0" xfId="4" quotePrefix="1" applyNumberFormat="1" applyFont="1" applyAlignment="1">
      <alignment horizontal="center"/>
    </xf>
    <xf numFmtId="17" fontId="36" fillId="0" borderId="0" xfId="4" quotePrefix="1" applyNumberFormat="1" applyFont="1" applyAlignment="1">
      <alignment horizontal="center"/>
    </xf>
    <xf numFmtId="0" fontId="55" fillId="0" borderId="0" xfId="4" applyFont="1"/>
  </cellXfs>
  <cellStyles count="6">
    <cellStyle name="Lien hypertexte" xfId="3" builtinId="8"/>
    <cellStyle name="Lien hypertexte 2" xfId="5" xr:uid="{00000000-0005-0000-0000-000001000000}"/>
    <cellStyle name="Normal" xfId="0" builtinId="0"/>
    <cellStyle name="Normal 2 2 2" xfId="2" xr:uid="{00000000-0005-0000-0000-000003000000}"/>
    <cellStyle name="Normal 5" xfId="4" xr:uid="{00000000-0005-0000-0000-000004000000}"/>
    <cellStyle name="Pourcentage" xfId="1" builtinId="5"/>
  </cellStyles>
  <dxfs count="6">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colors>
    <mruColors>
      <color rgb="FFDDD9C4"/>
      <color rgb="FFFF33CC"/>
      <color rgb="FF00FF00"/>
      <color rgb="FFFE5000"/>
      <color rgb="FFBFBFBF"/>
      <color rgb="FF403A57"/>
      <color rgb="FF008EAA"/>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3</xdr:col>
      <xdr:colOff>219075</xdr:colOff>
      <xdr:row>0</xdr:row>
      <xdr:rowOff>57150</xdr:rowOff>
    </xdr:from>
    <xdr:to>
      <xdr:col>4</xdr:col>
      <xdr:colOff>1123950</xdr:colOff>
      <xdr:row>6</xdr:row>
      <xdr:rowOff>76200</xdr:rowOff>
    </xdr:to>
    <xdr:pic>
      <xdr:nvPicPr>
        <xdr:cNvPr id="2" name="Image 2">
          <a:extLst>
            <a:ext uri="{FF2B5EF4-FFF2-40B4-BE49-F238E27FC236}">
              <a16:creationId xmlns:a16="http://schemas.microsoft.com/office/drawing/2014/main" id="{B5CB9334-D0C4-4345-89E4-0212B5C4DA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19325" y="57150"/>
          <a:ext cx="1800225"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180975</xdr:colOff>
      <xdr:row>9</xdr:row>
      <xdr:rowOff>38100</xdr:rowOff>
    </xdr:from>
    <xdr:to>
      <xdr:col>1</xdr:col>
      <xdr:colOff>656590</xdr:colOff>
      <xdr:row>12</xdr:row>
      <xdr:rowOff>82550</xdr:rowOff>
    </xdr:to>
    <xdr:pic>
      <xdr:nvPicPr>
        <xdr:cNvPr id="3" name="Image 2">
          <a:extLst>
            <a:ext uri="{FF2B5EF4-FFF2-40B4-BE49-F238E27FC236}">
              <a16:creationId xmlns:a16="http://schemas.microsoft.com/office/drawing/2014/main" id="{5F09A66A-74F8-4D1C-9A40-5D491D1BF4CB}"/>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33262" b="11573"/>
        <a:stretch/>
      </xdr:blipFill>
      <xdr:spPr>
        <a:xfrm>
          <a:off x="180975" y="1666875"/>
          <a:ext cx="1170940" cy="644525"/>
        </a:xfrm>
        <a:prstGeom prst="rect">
          <a:avLst/>
        </a:prstGeom>
      </xdr:spPr>
    </xdr:pic>
    <xdr:clientData/>
  </xdr:twoCellAnchor>
  <xdr:twoCellAnchor editAs="oneCell">
    <xdr:from>
      <xdr:col>4</xdr:col>
      <xdr:colOff>171450</xdr:colOff>
      <xdr:row>8</xdr:row>
      <xdr:rowOff>161925</xdr:rowOff>
    </xdr:from>
    <xdr:to>
      <xdr:col>5</xdr:col>
      <xdr:colOff>558800</xdr:colOff>
      <xdr:row>12</xdr:row>
      <xdr:rowOff>82550</xdr:rowOff>
    </xdr:to>
    <xdr:pic>
      <xdr:nvPicPr>
        <xdr:cNvPr id="4" name="Image 3">
          <a:extLst>
            <a:ext uri="{FF2B5EF4-FFF2-40B4-BE49-F238E27FC236}">
              <a16:creationId xmlns:a16="http://schemas.microsoft.com/office/drawing/2014/main" id="{5DAF1D7E-652B-4FB7-833C-A55EBD731263}"/>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067050" y="1609725"/>
          <a:ext cx="1635125" cy="701675"/>
        </a:xfrm>
        <a:prstGeom prst="rect">
          <a:avLst/>
        </a:prstGeom>
        <a:noFill/>
        <a:ln>
          <a:noFill/>
        </a:ln>
      </xdr:spPr>
    </xdr:pic>
    <xdr:clientData/>
  </xdr:twoCellAnchor>
  <xdr:twoCellAnchor editAs="oneCell">
    <xdr:from>
      <xdr:col>2</xdr:col>
      <xdr:colOff>0</xdr:colOff>
      <xdr:row>18</xdr:row>
      <xdr:rowOff>47625</xdr:rowOff>
    </xdr:from>
    <xdr:to>
      <xdr:col>6</xdr:col>
      <xdr:colOff>590550</xdr:colOff>
      <xdr:row>29</xdr:row>
      <xdr:rowOff>431437</xdr:rowOff>
    </xdr:to>
    <xdr:pic>
      <xdr:nvPicPr>
        <xdr:cNvPr id="5" name="Image 4">
          <a:extLst>
            <a:ext uri="{FF2B5EF4-FFF2-40B4-BE49-F238E27FC236}">
              <a16:creationId xmlns:a16="http://schemas.microsoft.com/office/drawing/2014/main" id="{A57B55E1-9B53-43BD-8B46-1056A27B1855}"/>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371600" y="4133850"/>
          <a:ext cx="4067175" cy="24316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57443</xdr:colOff>
      <xdr:row>0</xdr:row>
      <xdr:rowOff>57443</xdr:rowOff>
    </xdr:from>
    <xdr:to>
      <xdr:col>1</xdr:col>
      <xdr:colOff>769277</xdr:colOff>
      <xdr:row>4</xdr:row>
      <xdr:rowOff>126356</xdr:rowOff>
    </xdr:to>
    <xdr:pic>
      <xdr:nvPicPr>
        <xdr:cNvPr id="4" name="Image 3">
          <a:extLst>
            <a:ext uri="{FF2B5EF4-FFF2-40B4-BE49-F238E27FC236}">
              <a16:creationId xmlns:a16="http://schemas.microsoft.com/office/drawing/2014/main" id="{80D69ADA-88F4-47EE-AE43-42788F7FE5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443" y="57443"/>
          <a:ext cx="1294813" cy="7989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1167-DCE%20DPGF%20LOT%2003%20CHARPEN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G"/>
      <sheetName val="03-Charpente"/>
    </sheetNames>
    <sheetDataSet>
      <sheetData sheetId="0"/>
      <sheetData sheetId="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rennes@acoustibel.fr" TargetMode="External"/><Relationship Id="rId7" Type="http://schemas.openxmlformats.org/officeDocument/2006/relationships/printerSettings" Target="../printerSettings/printerSettings1.bin"/><Relationship Id="rId2" Type="http://schemas.openxmlformats.org/officeDocument/2006/relationships/hyperlink" Target="mailto:agence.ouest@nomade.info" TargetMode="External"/><Relationship Id="rId1" Type="http://schemas.openxmlformats.org/officeDocument/2006/relationships/hyperlink" Target="mailto:rennes@acoustibel.fr" TargetMode="External"/><Relationship Id="rId6" Type="http://schemas.openxmlformats.org/officeDocument/2006/relationships/hyperlink" Target="mailto:agence.ouest@nomade.info" TargetMode="External"/><Relationship Id="rId5" Type="http://schemas.openxmlformats.org/officeDocument/2006/relationships/hyperlink" Target="mailto:rennes@acoustibel.fr" TargetMode="External"/><Relationship Id="rId4" Type="http://schemas.openxmlformats.org/officeDocument/2006/relationships/hyperlink" Target="mailto:rennes@acoustibel.fr"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41BE6-6CA0-4ED1-BC89-8A02D939C551}">
  <dimension ref="A8:K210"/>
  <sheetViews>
    <sheetView tabSelected="1" view="pageBreakPreview" topLeftCell="A20" zoomScale="85" zoomScaleNormal="145" zoomScaleSheetLayoutView="85" workbookViewId="0">
      <selection activeCell="J549" sqref="J549"/>
    </sheetView>
  </sheetViews>
  <sheetFormatPr baseColWidth="10" defaultRowHeight="14.25" x14ac:dyDescent="0.2"/>
  <cols>
    <col min="1" max="1" width="9.125" style="46" customWidth="1"/>
    <col min="2" max="2" width="8.875" style="46" customWidth="1"/>
    <col min="3" max="3" width="8.25" style="46" customWidth="1"/>
    <col min="4" max="4" width="11.75" style="46" customWidth="1"/>
    <col min="5" max="5" width="16.375" style="46" customWidth="1"/>
    <col min="6" max="6" width="9.25" style="46" customWidth="1"/>
    <col min="7" max="8" width="11" style="46" customWidth="1"/>
    <col min="9" max="257" width="11" style="46"/>
    <col min="258" max="258" width="10.75" style="46" customWidth="1"/>
    <col min="259" max="513" width="11" style="46"/>
    <col min="514" max="514" width="10.75" style="46" customWidth="1"/>
    <col min="515" max="769" width="11" style="46"/>
    <col min="770" max="770" width="10.75" style="46" customWidth="1"/>
    <col min="771" max="1025" width="11" style="46"/>
    <col min="1026" max="1026" width="10.75" style="46" customWidth="1"/>
    <col min="1027" max="1281" width="11" style="46"/>
    <col min="1282" max="1282" width="10.75" style="46" customWidth="1"/>
    <col min="1283" max="1537" width="11" style="46"/>
    <col min="1538" max="1538" width="10.75" style="46" customWidth="1"/>
    <col min="1539" max="1793" width="11" style="46"/>
    <col min="1794" max="1794" width="10.75" style="46" customWidth="1"/>
    <col min="1795" max="2049" width="11" style="46"/>
    <col min="2050" max="2050" width="10.75" style="46" customWidth="1"/>
    <col min="2051" max="2305" width="11" style="46"/>
    <col min="2306" max="2306" width="10.75" style="46" customWidth="1"/>
    <col min="2307" max="2561" width="11" style="46"/>
    <col min="2562" max="2562" width="10.75" style="46" customWidth="1"/>
    <col min="2563" max="2817" width="11" style="46"/>
    <col min="2818" max="2818" width="10.75" style="46" customWidth="1"/>
    <col min="2819" max="3073" width="11" style="46"/>
    <col min="3074" max="3074" width="10.75" style="46" customWidth="1"/>
    <col min="3075" max="3329" width="11" style="46"/>
    <col min="3330" max="3330" width="10.75" style="46" customWidth="1"/>
    <col min="3331" max="3585" width="11" style="46"/>
    <col min="3586" max="3586" width="10.75" style="46" customWidth="1"/>
    <col min="3587" max="3841" width="11" style="46"/>
    <col min="3842" max="3842" width="10.75" style="46" customWidth="1"/>
    <col min="3843" max="4097" width="11" style="46"/>
    <col min="4098" max="4098" width="10.75" style="46" customWidth="1"/>
    <col min="4099" max="4353" width="11" style="46"/>
    <col min="4354" max="4354" width="10.75" style="46" customWidth="1"/>
    <col min="4355" max="4609" width="11" style="46"/>
    <col min="4610" max="4610" width="10.75" style="46" customWidth="1"/>
    <col min="4611" max="4865" width="11" style="46"/>
    <col min="4866" max="4866" width="10.75" style="46" customWidth="1"/>
    <col min="4867" max="5121" width="11" style="46"/>
    <col min="5122" max="5122" width="10.75" style="46" customWidth="1"/>
    <col min="5123" max="5377" width="11" style="46"/>
    <col min="5378" max="5378" width="10.75" style="46" customWidth="1"/>
    <col min="5379" max="5633" width="11" style="46"/>
    <col min="5634" max="5634" width="10.75" style="46" customWidth="1"/>
    <col min="5635" max="5889" width="11" style="46"/>
    <col min="5890" max="5890" width="10.75" style="46" customWidth="1"/>
    <col min="5891" max="6145" width="11" style="46"/>
    <col min="6146" max="6146" width="10.75" style="46" customWidth="1"/>
    <col min="6147" max="6401" width="11" style="46"/>
    <col min="6402" max="6402" width="10.75" style="46" customWidth="1"/>
    <col min="6403" max="6657" width="11" style="46"/>
    <col min="6658" max="6658" width="10.75" style="46" customWidth="1"/>
    <col min="6659" max="6913" width="11" style="46"/>
    <col min="6914" max="6914" width="10.75" style="46" customWidth="1"/>
    <col min="6915" max="7169" width="11" style="46"/>
    <col min="7170" max="7170" width="10.75" style="46" customWidth="1"/>
    <col min="7171" max="7425" width="11" style="46"/>
    <col min="7426" max="7426" width="10.75" style="46" customWidth="1"/>
    <col min="7427" max="7681" width="11" style="46"/>
    <col min="7682" max="7682" width="10.75" style="46" customWidth="1"/>
    <col min="7683" max="7937" width="11" style="46"/>
    <col min="7938" max="7938" width="10.75" style="46" customWidth="1"/>
    <col min="7939" max="8193" width="11" style="46"/>
    <col min="8194" max="8194" width="10.75" style="46" customWidth="1"/>
    <col min="8195" max="8449" width="11" style="46"/>
    <col min="8450" max="8450" width="10.75" style="46" customWidth="1"/>
    <col min="8451" max="8705" width="11" style="46"/>
    <col min="8706" max="8706" width="10.75" style="46" customWidth="1"/>
    <col min="8707" max="8961" width="11" style="46"/>
    <col min="8962" max="8962" width="10.75" style="46" customWidth="1"/>
    <col min="8963" max="9217" width="11" style="46"/>
    <col min="9218" max="9218" width="10.75" style="46" customWidth="1"/>
    <col min="9219" max="9473" width="11" style="46"/>
    <col min="9474" max="9474" width="10.75" style="46" customWidth="1"/>
    <col min="9475" max="9729" width="11" style="46"/>
    <col min="9730" max="9730" width="10.75" style="46" customWidth="1"/>
    <col min="9731" max="9985" width="11" style="46"/>
    <col min="9986" max="9986" width="10.75" style="46" customWidth="1"/>
    <col min="9987" max="10241" width="11" style="46"/>
    <col min="10242" max="10242" width="10.75" style="46" customWidth="1"/>
    <col min="10243" max="10497" width="11" style="46"/>
    <col min="10498" max="10498" width="10.75" style="46" customWidth="1"/>
    <col min="10499" max="10753" width="11" style="46"/>
    <col min="10754" max="10754" width="10.75" style="46" customWidth="1"/>
    <col min="10755" max="11009" width="11" style="46"/>
    <col min="11010" max="11010" width="10.75" style="46" customWidth="1"/>
    <col min="11011" max="11265" width="11" style="46"/>
    <col min="11266" max="11266" width="10.75" style="46" customWidth="1"/>
    <col min="11267" max="11521" width="11" style="46"/>
    <col min="11522" max="11522" width="10.75" style="46" customWidth="1"/>
    <col min="11523" max="11777" width="11" style="46"/>
    <col min="11778" max="11778" width="10.75" style="46" customWidth="1"/>
    <col min="11779" max="12033" width="11" style="46"/>
    <col min="12034" max="12034" width="10.75" style="46" customWidth="1"/>
    <col min="12035" max="12289" width="11" style="46"/>
    <col min="12290" max="12290" width="10.75" style="46" customWidth="1"/>
    <col min="12291" max="12545" width="11" style="46"/>
    <col min="12546" max="12546" width="10.75" style="46" customWidth="1"/>
    <col min="12547" max="12801" width="11" style="46"/>
    <col min="12802" max="12802" width="10.75" style="46" customWidth="1"/>
    <col min="12803" max="13057" width="11" style="46"/>
    <col min="13058" max="13058" width="10.75" style="46" customWidth="1"/>
    <col min="13059" max="13313" width="11" style="46"/>
    <col min="13314" max="13314" width="10.75" style="46" customWidth="1"/>
    <col min="13315" max="13569" width="11" style="46"/>
    <col min="13570" max="13570" width="10.75" style="46" customWidth="1"/>
    <col min="13571" max="13825" width="11" style="46"/>
    <col min="13826" max="13826" width="10.75" style="46" customWidth="1"/>
    <col min="13827" max="14081" width="11" style="46"/>
    <col min="14082" max="14082" width="10.75" style="46" customWidth="1"/>
    <col min="14083" max="14337" width="11" style="46"/>
    <col min="14338" max="14338" width="10.75" style="46" customWidth="1"/>
    <col min="14339" max="14593" width="11" style="46"/>
    <col min="14594" max="14594" width="10.75" style="46" customWidth="1"/>
    <col min="14595" max="14849" width="11" style="46"/>
    <col min="14850" max="14850" width="10.75" style="46" customWidth="1"/>
    <col min="14851" max="15105" width="11" style="46"/>
    <col min="15106" max="15106" width="10.75" style="46" customWidth="1"/>
    <col min="15107" max="15361" width="11" style="46"/>
    <col min="15362" max="15362" width="10.75" style="46" customWidth="1"/>
    <col min="15363" max="15617" width="11" style="46"/>
    <col min="15618" max="15618" width="10.75" style="46" customWidth="1"/>
    <col min="15619" max="15873" width="11" style="46"/>
    <col min="15874" max="15874" width="10.75" style="46" customWidth="1"/>
    <col min="15875" max="16129" width="11" style="46"/>
    <col min="16130" max="16130" width="10.75" style="46" customWidth="1"/>
    <col min="16131" max="16384" width="11" style="46"/>
  </cols>
  <sheetData>
    <row r="8" spans="1:8" x14ac:dyDescent="0.2">
      <c r="A8" s="45" t="s">
        <v>49</v>
      </c>
      <c r="B8" s="151"/>
      <c r="C8" s="151"/>
      <c r="D8" s="151"/>
      <c r="E8" s="45" t="s">
        <v>61</v>
      </c>
      <c r="F8" s="45"/>
      <c r="G8" s="45">
        <f>J292</f>
        <v>0</v>
      </c>
      <c r="H8" s="151"/>
    </row>
    <row r="10" spans="1:8" ht="18.75" customHeight="1" x14ac:dyDescent="0.2">
      <c r="A10" s="155"/>
      <c r="B10" s="155"/>
      <c r="C10" s="156" t="s">
        <v>62</v>
      </c>
      <c r="D10" s="157"/>
      <c r="G10" s="156" t="s">
        <v>80</v>
      </c>
      <c r="H10" s="157"/>
    </row>
    <row r="11" spans="1:8" x14ac:dyDescent="0.2">
      <c r="A11" s="47"/>
      <c r="C11" s="157"/>
      <c r="D11" s="157"/>
      <c r="E11" s="48"/>
      <c r="G11" s="157"/>
      <c r="H11" s="157"/>
    </row>
    <row r="12" spans="1:8" x14ac:dyDescent="0.2">
      <c r="C12" s="157"/>
      <c r="D12" s="157"/>
      <c r="E12" s="48"/>
      <c r="G12" s="157"/>
      <c r="H12" s="157"/>
    </row>
    <row r="13" spans="1:8" ht="16.5" customHeight="1" x14ac:dyDescent="0.2">
      <c r="C13" s="157"/>
      <c r="D13" s="157"/>
      <c r="E13" s="48"/>
      <c r="G13" s="157"/>
      <c r="H13" s="157"/>
    </row>
    <row r="15" spans="1:8" x14ac:dyDescent="0.2">
      <c r="A15" s="158" t="s">
        <v>50</v>
      </c>
      <c r="B15" s="158"/>
      <c r="C15" s="158"/>
      <c r="D15" s="158"/>
      <c r="E15" s="158"/>
      <c r="F15" s="158"/>
      <c r="G15" s="158"/>
      <c r="H15" s="158"/>
    </row>
    <row r="16" spans="1:8" ht="6.75" customHeight="1" x14ac:dyDescent="0.2"/>
    <row r="17" spans="1:8" ht="48" customHeight="1" x14ac:dyDescent="0.2">
      <c r="A17" s="159" t="s">
        <v>63</v>
      </c>
      <c r="B17" s="160"/>
      <c r="C17" s="160"/>
      <c r="D17" s="160"/>
      <c r="E17" s="160"/>
      <c r="F17" s="160"/>
      <c r="G17" s="160"/>
      <c r="H17" s="160"/>
    </row>
    <row r="18" spans="1:8" ht="46.5" customHeight="1" x14ac:dyDescent="0.2">
      <c r="A18" s="160"/>
      <c r="B18" s="160"/>
      <c r="C18" s="160"/>
      <c r="D18" s="160"/>
      <c r="E18" s="160"/>
      <c r="F18" s="160"/>
      <c r="G18" s="160"/>
      <c r="H18" s="160"/>
    </row>
    <row r="20" spans="1:8" ht="14.25" customHeight="1" x14ac:dyDescent="0.2">
      <c r="A20" s="153"/>
      <c r="B20" s="153"/>
      <c r="C20" s="153"/>
      <c r="D20" s="153"/>
      <c r="E20" s="153"/>
      <c r="F20" s="153"/>
      <c r="G20" s="153"/>
      <c r="H20" s="153"/>
    </row>
    <row r="21" spans="1:8" ht="18.75" x14ac:dyDescent="0.3">
      <c r="A21" s="162"/>
      <c r="B21" s="162"/>
      <c r="C21" s="162"/>
      <c r="D21" s="162"/>
      <c r="E21" s="162"/>
      <c r="F21" s="162"/>
      <c r="G21" s="162"/>
      <c r="H21" s="162"/>
    </row>
    <row r="30" spans="1:8" ht="48" customHeight="1" x14ac:dyDescent="0.2">
      <c r="A30" s="49"/>
      <c r="B30" s="49"/>
      <c r="C30" s="49"/>
      <c r="D30" s="49"/>
      <c r="E30" s="49"/>
      <c r="F30" s="49"/>
      <c r="G30" s="49"/>
      <c r="H30" s="49"/>
    </row>
    <row r="31" spans="1:8" ht="20.100000000000001" customHeight="1" x14ac:dyDescent="0.35">
      <c r="A31" s="163" t="s">
        <v>526</v>
      </c>
      <c r="B31" s="164"/>
      <c r="C31" s="164"/>
      <c r="D31" s="164"/>
      <c r="E31" s="164"/>
      <c r="F31" s="164"/>
      <c r="G31" s="164"/>
      <c r="H31" s="164"/>
    </row>
    <row r="32" spans="1:8" ht="25.5" customHeight="1" x14ac:dyDescent="0.35">
      <c r="A32" s="165" t="s">
        <v>492</v>
      </c>
      <c r="B32" s="165"/>
      <c r="C32" s="165"/>
      <c r="D32" s="165"/>
      <c r="E32" s="165"/>
      <c r="F32" s="165"/>
      <c r="G32" s="165"/>
      <c r="H32" s="165"/>
    </row>
    <row r="33" spans="1:11" ht="23.25" x14ac:dyDescent="0.35">
      <c r="A33" s="210" t="s">
        <v>527</v>
      </c>
      <c r="B33" s="165"/>
      <c r="C33" s="165"/>
      <c r="D33" s="165"/>
      <c r="E33" s="165"/>
      <c r="F33" s="165"/>
      <c r="G33" s="165"/>
      <c r="H33" s="165"/>
    </row>
    <row r="34" spans="1:11" ht="8.1" customHeight="1" x14ac:dyDescent="0.35">
      <c r="A34" s="211"/>
      <c r="B34" s="150"/>
      <c r="C34" s="150"/>
      <c r="D34" s="150"/>
      <c r="E34" s="150"/>
      <c r="F34" s="150"/>
      <c r="G34" s="150"/>
      <c r="H34" s="150"/>
    </row>
    <row r="35" spans="1:11" x14ac:dyDescent="0.2">
      <c r="A35" s="166" t="s">
        <v>51</v>
      </c>
      <c r="B35" s="166"/>
      <c r="C35" s="166"/>
      <c r="D35" s="166"/>
      <c r="E35" s="166"/>
      <c r="F35" s="166"/>
      <c r="G35" s="166"/>
      <c r="H35" s="166"/>
    </row>
    <row r="36" spans="1:11" x14ac:dyDescent="0.2">
      <c r="A36" s="49"/>
      <c r="B36" s="49"/>
      <c r="C36" s="49"/>
      <c r="D36" s="49"/>
      <c r="E36" s="49"/>
      <c r="J36" s="161"/>
      <c r="K36" s="161"/>
    </row>
    <row r="37" spans="1:11" ht="12.6" customHeight="1" x14ac:dyDescent="0.2">
      <c r="A37" s="167" t="s">
        <v>52</v>
      </c>
      <c r="B37" s="167"/>
      <c r="C37" s="167"/>
      <c r="D37" s="50" t="s">
        <v>53</v>
      </c>
      <c r="E37" s="152"/>
      <c r="F37" s="152" t="s">
        <v>54</v>
      </c>
      <c r="G37" s="49"/>
      <c r="H37" s="152"/>
      <c r="J37" s="161"/>
      <c r="K37" s="161"/>
    </row>
    <row r="38" spans="1:11" ht="19.5" customHeight="1" x14ac:dyDescent="0.2">
      <c r="A38" s="154" t="s">
        <v>64</v>
      </c>
      <c r="B38" s="154"/>
      <c r="C38" s="154"/>
      <c r="D38" s="154" t="s">
        <v>78</v>
      </c>
      <c r="E38" s="154"/>
      <c r="F38" s="154" t="s">
        <v>79</v>
      </c>
      <c r="G38" s="154"/>
      <c r="H38" s="161"/>
      <c r="J38" s="161"/>
      <c r="K38" s="161"/>
    </row>
    <row r="39" spans="1:11" ht="12" customHeight="1" x14ac:dyDescent="0.2">
      <c r="A39" s="154"/>
      <c r="B39" s="154"/>
      <c r="C39" s="154"/>
      <c r="D39" s="154"/>
      <c r="E39" s="154"/>
      <c r="F39" s="154"/>
      <c r="G39" s="154"/>
      <c r="H39" s="161"/>
      <c r="K39" s="52"/>
    </row>
    <row r="40" spans="1:11" ht="12" customHeight="1" x14ac:dyDescent="0.2">
      <c r="A40" s="154"/>
      <c r="B40" s="154"/>
      <c r="C40" s="154"/>
      <c r="D40" s="154"/>
      <c r="E40" s="154"/>
      <c r="F40" s="154"/>
      <c r="G40" s="154"/>
      <c r="H40" s="161"/>
      <c r="K40" s="53"/>
    </row>
    <row r="41" spans="1:11" ht="4.5" hidden="1" customHeight="1" x14ac:dyDescent="0.2">
      <c r="A41" s="154"/>
      <c r="B41" s="154"/>
      <c r="C41" s="154"/>
      <c r="D41" s="58"/>
      <c r="E41" s="53"/>
      <c r="F41" s="56"/>
      <c r="G41" s="56"/>
      <c r="H41" s="53"/>
      <c r="K41" s="57" t="s">
        <v>66</v>
      </c>
    </row>
    <row r="42" spans="1:11" s="58" customFormat="1" ht="17.25" customHeight="1" x14ac:dyDescent="0.2">
      <c r="A42" s="54" t="s">
        <v>65</v>
      </c>
      <c r="B42" s="55"/>
      <c r="C42" s="56"/>
      <c r="D42" s="54" t="s">
        <v>81</v>
      </c>
      <c r="E42" s="53"/>
      <c r="F42" s="57" t="s">
        <v>67</v>
      </c>
      <c r="G42" s="53"/>
      <c r="H42" s="53"/>
    </row>
    <row r="43" spans="1:11" ht="17.25" customHeight="1" x14ac:dyDescent="0.2">
      <c r="A43" s="59" t="s">
        <v>55</v>
      </c>
      <c r="B43" s="49"/>
      <c r="C43" s="49"/>
      <c r="D43" s="152" t="s">
        <v>68</v>
      </c>
      <c r="E43" s="152"/>
      <c r="F43" s="152" t="s">
        <v>69</v>
      </c>
      <c r="G43" s="49"/>
      <c r="H43" s="60"/>
    </row>
    <row r="44" spans="1:11" ht="12" customHeight="1" x14ac:dyDescent="0.2">
      <c r="A44" s="51" t="s">
        <v>70</v>
      </c>
      <c r="B44" s="60"/>
      <c r="C44" s="60"/>
      <c r="D44" s="51" t="s">
        <v>56</v>
      </c>
      <c r="E44" s="61"/>
      <c r="F44" s="51" t="s">
        <v>57</v>
      </c>
      <c r="G44" s="62"/>
      <c r="H44" s="62"/>
    </row>
    <row r="45" spans="1:11" ht="12" customHeight="1" x14ac:dyDescent="0.2">
      <c r="A45" s="52" t="s">
        <v>71</v>
      </c>
      <c r="B45" s="60"/>
      <c r="C45" s="60"/>
      <c r="D45" s="52" t="s">
        <v>58</v>
      </c>
      <c r="E45" s="63"/>
      <c r="F45" s="52" t="s">
        <v>72</v>
      </c>
      <c r="G45" s="63"/>
      <c r="H45" s="63"/>
    </row>
    <row r="46" spans="1:11" ht="12" customHeight="1" x14ac:dyDescent="0.2">
      <c r="A46" s="52" t="s">
        <v>59</v>
      </c>
      <c r="B46" s="49"/>
      <c r="C46" s="49"/>
      <c r="D46" s="52" t="s">
        <v>73</v>
      </c>
      <c r="E46" s="63"/>
      <c r="F46" s="63" t="s">
        <v>74</v>
      </c>
      <c r="G46" s="49"/>
      <c r="H46" s="63"/>
    </row>
    <row r="47" spans="1:11" ht="14.25" customHeight="1" x14ac:dyDescent="0.2">
      <c r="A47" s="53"/>
      <c r="B47" s="56"/>
      <c r="C47" s="56"/>
      <c r="D47" s="63" t="s">
        <v>75</v>
      </c>
      <c r="E47" s="53"/>
      <c r="F47" s="49"/>
      <c r="G47" s="53"/>
      <c r="H47" s="53"/>
    </row>
    <row r="48" spans="1:11" ht="19.5" customHeight="1" x14ac:dyDescent="0.2">
      <c r="A48" s="64" t="s">
        <v>60</v>
      </c>
      <c r="B48" s="49"/>
      <c r="C48" s="49"/>
      <c r="D48" s="65" t="s">
        <v>76</v>
      </c>
      <c r="E48" s="49"/>
      <c r="F48" s="65" t="s">
        <v>77</v>
      </c>
      <c r="G48" s="49"/>
      <c r="H48" s="49"/>
    </row>
    <row r="49" ht="12" customHeight="1" x14ac:dyDescent="0.2"/>
    <row r="209" spans="5:5" x14ac:dyDescent="0.2">
      <c r="E209" s="212">
        <f>E210*50</f>
        <v>235.20000000000005</v>
      </c>
    </row>
    <row r="210" spans="5:5" x14ac:dyDescent="0.2">
      <c r="E210" s="212">
        <f>2.784+6*0.8*0.8*0.5</f>
        <v>4.7040000000000006</v>
      </c>
    </row>
  </sheetData>
  <mergeCells count="17">
    <mergeCell ref="H38:H40"/>
    <mergeCell ref="A21:H21"/>
    <mergeCell ref="A31:H31"/>
    <mergeCell ref="A32:H32"/>
    <mergeCell ref="A33:H33"/>
    <mergeCell ref="A35:H35"/>
    <mergeCell ref="J36:K38"/>
    <mergeCell ref="A37:C37"/>
    <mergeCell ref="A38:C41"/>
    <mergeCell ref="D38:E40"/>
    <mergeCell ref="F38:G40"/>
    <mergeCell ref="A10:B10"/>
    <mergeCell ref="C10:D13"/>
    <mergeCell ref="G10:H13"/>
    <mergeCell ref="A15:H15"/>
    <mergeCell ref="A17:H18"/>
    <mergeCell ref="A20:H20"/>
  </mergeCells>
  <hyperlinks>
    <hyperlink ref="F42" r:id="rId1" display="mailto:rennes@acoustibel.fr" xr:uid="{5F6E9F75-8398-4913-879E-46EEE2C0EB54}"/>
    <hyperlink ref="A42" r:id="rId2" display="mailto:agence.ouest@nomade.info" xr:uid="{CB76010F-CBC7-434F-A41F-07CC9F3626B4}"/>
    <hyperlink ref="K41" r:id="rId3" display="mailto:rennes@acoustibel.fr" xr:uid="{C30F9EA5-C935-41B4-BEDB-BAB5D931B0FD}"/>
    <hyperlink ref="D48" r:id="rId4" display="mailto:rennes@acoustibel.fr" xr:uid="{E95560BA-A403-4FC0-A713-0BB4C6DB13DC}"/>
    <hyperlink ref="F48" r:id="rId5" display="mailto:rennes@acoustibel.fr" xr:uid="{E983F89B-10DF-4BA6-8BBA-C3717A2C841D}"/>
    <hyperlink ref="D42" r:id="rId6" display="mailto:agence.ouest@nomade.info" xr:uid="{EAD3FB85-9022-4232-BF95-25EE46ABDD51}"/>
  </hyperlinks>
  <printOptions horizontalCentered="1" verticalCentered="1"/>
  <pageMargins left="0.47244094488188981" right="0.47244094488188981" top="0.35433070866141736" bottom="0.35433070866141736" header="0.31496062992125984" footer="0.31496062992125984"/>
  <pageSetup paperSize="9" orientation="portrait"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557"/>
  <sheetViews>
    <sheetView tabSelected="1" view="pageBreakPreview" topLeftCell="A531" zoomScaleNormal="70" zoomScaleSheetLayoutView="100" workbookViewId="0">
      <selection activeCell="J549" sqref="J549"/>
    </sheetView>
  </sheetViews>
  <sheetFormatPr baseColWidth="10" defaultColWidth="11" defaultRowHeight="15" x14ac:dyDescent="0.25"/>
  <cols>
    <col min="1" max="1" width="7.75" style="7" customWidth="1"/>
    <col min="2" max="2" width="45.75" style="6" customWidth="1"/>
    <col min="3" max="3" width="7.75" style="6" customWidth="1"/>
    <col min="4" max="4" width="1.25" style="6" customWidth="1"/>
    <col min="5" max="6" width="8.25" style="6" customWidth="1"/>
    <col min="7" max="7" width="10.25" style="6" customWidth="1"/>
    <col min="8" max="8" width="11.75" style="6" customWidth="1"/>
    <col min="9" max="9" width="1.25" style="6" customWidth="1"/>
    <col min="10" max="10" width="21.75" style="6" customWidth="1"/>
    <col min="11" max="11" width="11" style="6" customWidth="1"/>
    <col min="12" max="12" width="0.25" style="41" customWidth="1"/>
    <col min="13" max="19" width="11" style="6" hidden="1" customWidth="1"/>
    <col min="20" max="16384" width="11" style="6"/>
  </cols>
  <sheetData>
    <row r="1" spans="1:25" ht="14.65" customHeight="1" x14ac:dyDescent="0.25">
      <c r="A1" s="195"/>
      <c r="B1" s="195"/>
      <c r="C1" s="195"/>
      <c r="E1" s="197" t="s">
        <v>40</v>
      </c>
      <c r="F1" s="198"/>
      <c r="G1" s="198"/>
      <c r="H1" s="171" t="s">
        <v>45</v>
      </c>
      <c r="I1" s="172"/>
      <c r="J1" s="173"/>
    </row>
    <row r="2" spans="1:25" x14ac:dyDescent="0.25">
      <c r="A2" s="195"/>
      <c r="B2" s="195"/>
      <c r="C2" s="195"/>
      <c r="E2" s="199" t="s">
        <v>41</v>
      </c>
      <c r="F2" s="200"/>
      <c r="G2" s="200"/>
      <c r="H2" s="174" t="s">
        <v>45</v>
      </c>
      <c r="I2" s="175"/>
      <c r="J2" s="176"/>
    </row>
    <row r="3" spans="1:25" x14ac:dyDescent="0.25">
      <c r="A3" s="195"/>
      <c r="B3" s="195"/>
      <c r="C3" s="195"/>
      <c r="E3" s="199" t="s">
        <v>42</v>
      </c>
      <c r="F3" s="200"/>
      <c r="G3" s="200"/>
      <c r="H3" s="174" t="s">
        <v>45</v>
      </c>
      <c r="I3" s="175"/>
      <c r="J3" s="176"/>
    </row>
    <row r="4" spans="1:25" x14ac:dyDescent="0.25">
      <c r="A4" s="195"/>
      <c r="B4" s="195"/>
      <c r="C4" s="195"/>
      <c r="E4" s="199" t="s">
        <v>44</v>
      </c>
      <c r="F4" s="200"/>
      <c r="G4" s="200"/>
      <c r="H4" s="174" t="s">
        <v>45</v>
      </c>
      <c r="I4" s="175"/>
      <c r="J4" s="176"/>
    </row>
    <row r="5" spans="1:25" ht="13.9" customHeight="1" x14ac:dyDescent="0.25">
      <c r="A5" s="196"/>
      <c r="B5" s="196"/>
      <c r="C5" s="196"/>
      <c r="D5" s="20"/>
      <c r="E5" s="199" t="s">
        <v>43</v>
      </c>
      <c r="F5" s="200"/>
      <c r="G5" s="200"/>
      <c r="H5" s="184" t="s">
        <v>45</v>
      </c>
      <c r="I5" s="185"/>
      <c r="J5" s="186"/>
      <c r="L5" s="42" t="s">
        <v>37</v>
      </c>
      <c r="M5" s="40" t="s">
        <v>33</v>
      </c>
      <c r="N5" s="43" t="s">
        <v>34</v>
      </c>
      <c r="O5" s="43" t="s">
        <v>35</v>
      </c>
      <c r="P5" s="43" t="s">
        <v>38</v>
      </c>
      <c r="Q5" s="40" t="s">
        <v>36</v>
      </c>
      <c r="S5" s="9" t="s">
        <v>12</v>
      </c>
    </row>
    <row r="6" spans="1:25" ht="32.65" customHeight="1" x14ac:dyDescent="0.25">
      <c r="A6" s="36" t="s">
        <v>48</v>
      </c>
      <c r="B6" s="39"/>
      <c r="C6" s="31" t="s">
        <v>0</v>
      </c>
      <c r="D6" s="24"/>
      <c r="E6" s="189" t="str">
        <f>"Cadre DPGF du lot n° "&amp;A9&amp;" - "&amp;B9</f>
        <v>Cadre DPGF du lot n° 13 - ELECTRICITE CFO CFA</v>
      </c>
      <c r="F6" s="190"/>
      <c r="G6" s="190"/>
      <c r="H6" s="190"/>
      <c r="I6" s="190"/>
      <c r="J6" s="191"/>
      <c r="M6" s="6">
        <v>3</v>
      </c>
      <c r="N6" s="6">
        <v>0</v>
      </c>
      <c r="O6" s="6">
        <v>0</v>
      </c>
      <c r="P6" s="6">
        <v>0</v>
      </c>
      <c r="S6" s="9" t="s">
        <v>18</v>
      </c>
    </row>
    <row r="7" spans="1:25" ht="15.6" customHeight="1" x14ac:dyDescent="0.25">
      <c r="A7" s="34"/>
      <c r="B7" s="35"/>
      <c r="C7" s="30" t="s">
        <v>493</v>
      </c>
      <c r="D7" s="25"/>
      <c r="E7" s="192" t="s">
        <v>1</v>
      </c>
      <c r="F7" s="193"/>
      <c r="G7" s="193"/>
      <c r="H7" s="193"/>
      <c r="I7" s="193"/>
      <c r="J7" s="194"/>
      <c r="M7" s="43" t="str">
        <f t="shared" ref="M7:M15" si="0">IF($L7="","",$M$6)</f>
        <v/>
      </c>
      <c r="N7" s="6" t="str">
        <f>IF($L7="","",IF(L7=1,LOOKUP(2,1/($N$6:$N6&lt;&gt;""),$N$6:$N6)+1,IF($L7=2,LOOKUP(2,1/($N$6:$N6&lt;&gt;""),$N$6:$N6),IF($L7=3,LOOKUP(2,1/($N$6:$N6&lt;&gt;""),$N$6:$N6),FALSE))))</f>
        <v/>
      </c>
      <c r="O7" s="40" t="str">
        <f>IF($L7="","",IF($L7=1,"",IF(AND($L7=2,LOOKUP(2,1/($L$6:$L6&lt;&gt;""),$L$6:$L6)=1),1,IF(AND($L7=2,LOOKUP(2,1/($L$6:$L6&lt;&gt;""),$L$6:$L6)=2),LOOKUP(2,1/($O$6:$O6&lt;&gt;""),$O$6:$O6)+1,IF(AND($L7=2,LOOKUP(2,1/($L$6:$L6&lt;&gt;""),$L$6:$L6)=3),LOOKUP(2,1/($O$6:$O6&lt;&gt;""),$O$6:$O6)+1,IF($L7=3,LOOKUP(2,1/($O$6:$O6&lt;&gt;""),$O$6:$O6),FALSE))))))</f>
        <v/>
      </c>
      <c r="P7" s="40" t="str">
        <f>IF($L7="","",IF($L7=1,"",IF($L7=2,"",IF(AND($L7=3,LOOKUP(2,1/($L$6:$L6&lt;&gt;""),$L$6:$L6)=2),1,IF(AND($L7=3,LOOKUP(2,1/($L$6:$L6&lt;&gt;""),$L$6:$L6)=3),LOOKUP(2,1/($P$6:$P6&lt;&gt;""),$P$6:$P6)+1)))))</f>
        <v/>
      </c>
      <c r="Q7" s="6" t="str">
        <f t="shared" ref="Q7:Q15" si="1">IF($L7="","",IF($P7&lt;&gt;"",$M7&amp;"."&amp;$N7&amp;"."&amp;$O7&amp;"."&amp;$P7&amp;".",IF($O7&lt;&gt;"",$M7&amp;"."&amp;$N7&amp;"."&amp;$O7&amp;".",IF($N7&lt;&gt;"",$M7&amp;"."&amp;$N7&amp;".",FALSE))))</f>
        <v/>
      </c>
      <c r="S7" s="9" t="s">
        <v>24</v>
      </c>
      <c r="Y7" s="8" t="s">
        <v>23</v>
      </c>
    </row>
    <row r="8" spans="1:25" ht="15.75" x14ac:dyDescent="0.25">
      <c r="A8" s="187" t="s">
        <v>2</v>
      </c>
      <c r="B8" s="188"/>
      <c r="C8" s="33" t="s">
        <v>3</v>
      </c>
      <c r="D8" s="26"/>
      <c r="E8" s="180" t="s">
        <v>4</v>
      </c>
      <c r="F8" s="181"/>
      <c r="G8" s="180" t="s">
        <v>4</v>
      </c>
      <c r="H8" s="181"/>
      <c r="I8" s="1"/>
      <c r="J8" s="2"/>
      <c r="M8" s="43" t="str">
        <f t="shared" si="0"/>
        <v/>
      </c>
      <c r="N8" s="6" t="str">
        <f>IF($L8="","",IF(L8=1,LOOKUP(2,1/($N$6:$N7&lt;&gt;""),$N$6:$N7)+1,IF($L8=2,LOOKUP(2,1/($N$6:$N7&lt;&gt;""),$N$6:$N7),IF($L8=3,LOOKUP(2,1/($N$6:$N7&lt;&gt;""),$N$6:$N7),FALSE))))</f>
        <v/>
      </c>
      <c r="O8" s="40" t="str">
        <f>IF($L8="","",IF($L8=1,"",IF(AND($L8=2,LOOKUP(2,1/($L$6:$L7&lt;&gt;""),$L$6:$L7)=1),1,IF(AND($L8=2,LOOKUP(2,1/($L$6:$L7&lt;&gt;""),$L$6:$L7)=2),LOOKUP(2,1/($O$6:$O7&lt;&gt;""),$O$6:$O7)+1,IF(AND($L8=2,LOOKUP(2,1/($L$6:$L7&lt;&gt;""),$L$6:$L7)=3),LOOKUP(2,1/($O$6:$O7&lt;&gt;""),$O$6:$O7)+1,IF($L8=3,LOOKUP(2,1/($O$6:$O7&lt;&gt;""),$O$6:$O7),FALSE))))))</f>
        <v/>
      </c>
      <c r="P8" s="40" t="str">
        <f>IF($L8="","",IF($L8=1,"",IF($L8=2,"",IF(AND($L8=3,LOOKUP(2,1/($L$6:$L7&lt;&gt;""),$L$6:$L7)=2),1,IF(AND($L8=3,LOOKUP(2,1/($L$6:$L7&lt;&gt;""),$L$6:$L7)=3),LOOKUP(2,1/($P$6:$P7&lt;&gt;""),$P$6:$P7)+1)))))</f>
        <v/>
      </c>
      <c r="Q8" s="6" t="str">
        <f t="shared" si="1"/>
        <v/>
      </c>
      <c r="S8" s="9" t="s">
        <v>19</v>
      </c>
      <c r="Y8" s="17" t="s">
        <v>25</v>
      </c>
    </row>
    <row r="9" spans="1:25" x14ac:dyDescent="0.25">
      <c r="A9" s="38">
        <v>13</v>
      </c>
      <c r="B9" s="37" t="s">
        <v>82</v>
      </c>
      <c r="C9" s="32">
        <v>1</v>
      </c>
      <c r="D9" s="27"/>
      <c r="E9" s="182"/>
      <c r="F9" s="183"/>
      <c r="G9" s="182" t="s">
        <v>525</v>
      </c>
      <c r="H9" s="183"/>
      <c r="I9" s="3"/>
      <c r="J9" s="4"/>
      <c r="M9" s="43" t="str">
        <f t="shared" si="0"/>
        <v/>
      </c>
      <c r="N9" s="6" t="str">
        <f>IF($L9="","",IF(L9=1,LOOKUP(2,1/($N$6:$N8&lt;&gt;""),$N$6:$N8)+1,IF($L9=2,LOOKUP(2,1/($N$6:$N8&lt;&gt;""),$N$6:$N8),IF($L9=3,LOOKUP(2,1/($N$6:$N8&lt;&gt;""),$N$6:$N8),FALSE))))</f>
        <v/>
      </c>
      <c r="O9" s="40" t="str">
        <f>IF($L9="","",IF($L9=1,"",IF(AND($L9=2,LOOKUP(2,1/($L$6:$L8&lt;&gt;""),$L$6:$L8)=1),1,IF(AND($L9=2,LOOKUP(2,1/($L$6:$L8&lt;&gt;""),$L$6:$L8)=2),LOOKUP(2,1/($O$6:$O8&lt;&gt;""),$O$6:$O8)+1,IF(AND($L9=2,LOOKUP(2,1/($L$6:$L8&lt;&gt;""),$L$6:$L8)=3),LOOKUP(2,1/($O$6:$O8&lt;&gt;""),$O$6:$O8)+1,IF($L9=3,LOOKUP(2,1/($O$6:$O8&lt;&gt;""),$O$6:$O8),FALSE))))))</f>
        <v/>
      </c>
      <c r="P9" s="40" t="str">
        <f>IF($L9="","",IF($L9=1,"",IF($L9=2,"",IF(AND($L9=3,LOOKUP(2,1/($L$6:$L8&lt;&gt;""),$L$6:$L8)=2),1,IF(AND($L9=3,LOOKUP(2,1/($L$6:$L8&lt;&gt;""),$L$6:$L8)=3),LOOKUP(2,1/($P$6:$P8&lt;&gt;""),$P$6:$P8)+1)))))</f>
        <v/>
      </c>
      <c r="Q9" s="6" t="str">
        <f t="shared" si="1"/>
        <v/>
      </c>
      <c r="S9" s="9" t="s">
        <v>20</v>
      </c>
      <c r="Y9" s="8" t="s">
        <v>26</v>
      </c>
    </row>
    <row r="10" spans="1:25" x14ac:dyDescent="0.25">
      <c r="A10" s="28"/>
      <c r="B10" s="29"/>
      <c r="C10" s="23"/>
      <c r="D10" s="19"/>
      <c r="E10" s="23"/>
      <c r="F10" s="21"/>
      <c r="G10" s="22"/>
      <c r="H10" s="23"/>
      <c r="I10" s="23"/>
      <c r="J10" s="23"/>
      <c r="M10" s="43" t="str">
        <f t="shared" si="0"/>
        <v/>
      </c>
      <c r="N10" s="6" t="str">
        <f>IF($L10="","",IF(L10=1,LOOKUP(2,1/($N$6:$N9&lt;&gt;""),$N$6:$N9)+1,IF($L10=2,LOOKUP(2,1/($N$6:$N9&lt;&gt;""),$N$6:$N9),IF($L10=3,LOOKUP(2,1/($N$6:$N9&lt;&gt;""),$N$6:$N9),FALSE))))</f>
        <v/>
      </c>
      <c r="O10" s="40" t="str">
        <f>IF($L10="","",IF($L10=1,"",IF(AND($L10=2,LOOKUP(2,1/($L$6:$L9&lt;&gt;""),$L$6:$L9)=1),1,IF(AND($L10=2,LOOKUP(2,1/($L$6:$L9&lt;&gt;""),$L$6:$L9)=2),LOOKUP(2,1/($O$6:$O9&lt;&gt;""),$O$6:$O9)+1,IF(AND($L10=2,LOOKUP(2,1/($L$6:$L9&lt;&gt;""),$L$6:$L9)=3),LOOKUP(2,1/($O$6:$O9&lt;&gt;""),$O$6:$O9)+1,IF($L10=3,LOOKUP(2,1/($O$6:$O9&lt;&gt;""),$O$6:$O9),FALSE))))))</f>
        <v/>
      </c>
      <c r="P10" s="40" t="str">
        <f>IF($L10="","",IF($L10=1,"",IF($L10=2,"",IF(AND($L10=3,LOOKUP(2,1/($L$6:$L9&lt;&gt;""),$L$6:$L9)=2),1,IF(AND($L10=3,LOOKUP(2,1/($L$6:$L9&lt;&gt;""),$L$6:$L9)=3),LOOKUP(2,1/($P$6:$P9&lt;&gt;""),$P$6:$P9)+1)))))</f>
        <v/>
      </c>
      <c r="Q10" s="6" t="str">
        <f t="shared" si="1"/>
        <v/>
      </c>
      <c r="S10" s="9" t="s">
        <v>21</v>
      </c>
      <c r="Y10" s="18" t="s">
        <v>31</v>
      </c>
    </row>
    <row r="11" spans="1:25" x14ac:dyDescent="0.25">
      <c r="A11" s="15" t="s">
        <v>5</v>
      </c>
      <c r="B11" s="15" t="s">
        <v>6</v>
      </c>
      <c r="C11" s="15" t="s">
        <v>7</v>
      </c>
      <c r="D11" s="10"/>
      <c r="E11" s="15" t="s">
        <v>46</v>
      </c>
      <c r="F11" s="15" t="s">
        <v>47</v>
      </c>
      <c r="G11" s="15" t="s">
        <v>8</v>
      </c>
      <c r="H11" s="15" t="s">
        <v>9</v>
      </c>
      <c r="I11" s="10"/>
      <c r="J11" s="16" t="s">
        <v>10</v>
      </c>
      <c r="M11" s="43" t="str">
        <f t="shared" si="0"/>
        <v/>
      </c>
      <c r="N11" s="6" t="str">
        <f>IF($L11="","",IF(L11=1,LOOKUP(2,1/($N$6:$N10&lt;&gt;""),$N$6:$N10)+1,IF($L11=2,LOOKUP(2,1/($N$6:$N10&lt;&gt;""),$N$6:$N10),IF($L11=3,LOOKUP(2,1/($N$6:$N10&lt;&gt;""),$N$6:$N10),FALSE))))</f>
        <v/>
      </c>
      <c r="O11" s="40" t="str">
        <f>IF($L11="","",IF($L11=1,"",IF(AND($L11=2,LOOKUP(2,1/($L$6:$L10&lt;&gt;""),$L$6:$L10)=1),1,IF(AND($L11=2,LOOKUP(2,1/($L$6:$L10&lt;&gt;""),$L$6:$L10)=2),LOOKUP(2,1/($O$6:$O10&lt;&gt;""),$O$6:$O10)+1,IF(AND($L11=2,LOOKUP(2,1/($L$6:$L10&lt;&gt;""),$L$6:$L10)=3),LOOKUP(2,1/($O$6:$O10&lt;&gt;""),$O$6:$O10)+1,IF($L11=3,LOOKUP(2,1/($O$6:$O10&lt;&gt;""),$O$6:$O10),FALSE))))))</f>
        <v/>
      </c>
      <c r="P11" s="40" t="str">
        <f>IF($L11="","",IF($L11=1,"",IF($L11=2,"",IF(AND($L11=3,LOOKUP(2,1/($L$6:$L10&lt;&gt;""),$L$6:$L10)=2),1,IF(AND($L11=3,LOOKUP(2,1/($L$6:$L10&lt;&gt;""),$L$6:$L10)=3),LOOKUP(2,1/($P$6:$P10&lt;&gt;""),$P$6:$P10)+1)))))</f>
        <v/>
      </c>
      <c r="Q11" s="6" t="str">
        <f t="shared" si="1"/>
        <v/>
      </c>
      <c r="S11" s="9" t="s">
        <v>22</v>
      </c>
      <c r="Y11" s="8" t="s">
        <v>27</v>
      </c>
    </row>
    <row r="12" spans="1:25" x14ac:dyDescent="0.25">
      <c r="A12" s="177" t="s">
        <v>29</v>
      </c>
      <c r="B12" s="178"/>
      <c r="C12" s="178"/>
      <c r="D12" s="178"/>
      <c r="E12" s="178"/>
      <c r="F12" s="178"/>
      <c r="G12" s="178"/>
      <c r="H12" s="178"/>
      <c r="I12" s="178"/>
      <c r="J12" s="179"/>
      <c r="M12" s="43" t="str">
        <f t="shared" si="0"/>
        <v/>
      </c>
      <c r="N12" s="6" t="str">
        <f>IF($L12="","",IF(L12=1,LOOKUP(2,1/($N$6:$N11&lt;&gt;""),$N$6:$N11)+1,IF($L12=2,LOOKUP(2,1/($N$6:$N11&lt;&gt;""),$N$6:$N11),IF($L12=3,LOOKUP(2,1/($N$6:$N11&lt;&gt;""),$N$6:$N11),FALSE))))</f>
        <v/>
      </c>
      <c r="O12" s="40" t="str">
        <f>IF($L12="","",IF($L12=1,"",IF(AND($L12=2,LOOKUP(2,1/($L$6:$L11&lt;&gt;""),$L$6:$L11)=1),1,IF(AND($L12=2,LOOKUP(2,1/($L$6:$L11&lt;&gt;""),$L$6:$L11)=2),LOOKUP(2,1/($O$6:$O11&lt;&gt;""),$O$6:$O11)+1,IF(AND($L12=2,LOOKUP(2,1/($L$6:$L11&lt;&gt;""),$L$6:$L11)=3),LOOKUP(2,1/($O$6:$O11&lt;&gt;""),$O$6:$O11)+1,IF($L12=3,LOOKUP(2,1/($O$6:$O11&lt;&gt;""),$O$6:$O11),FALSE))))))</f>
        <v/>
      </c>
      <c r="P12" s="40" t="str">
        <f>IF($L12="","",IF($L12=1,"",IF($L12=2,"",IF(AND($L12=3,LOOKUP(2,1/($L$6:$L11&lt;&gt;""),$L$6:$L11)=2),1,IF(AND($L12=3,LOOKUP(2,1/($L$6:$L11&lt;&gt;""),$L$6:$L11)=3),LOOKUP(2,1/($P$6:$P11&lt;&gt;""),$P$6:$P11)+1)))))</f>
        <v/>
      </c>
      <c r="Q12" s="6" t="str">
        <f t="shared" si="1"/>
        <v/>
      </c>
      <c r="S12" s="9"/>
      <c r="Y12" s="18" t="s">
        <v>32</v>
      </c>
    </row>
    <row r="13" spans="1:25" x14ac:dyDescent="0.25">
      <c r="A13" s="168" t="s">
        <v>30</v>
      </c>
      <c r="B13" s="169"/>
      <c r="C13" s="169"/>
      <c r="D13" s="169"/>
      <c r="E13" s="169"/>
      <c r="F13" s="169"/>
      <c r="G13" s="169"/>
      <c r="H13" s="169"/>
      <c r="I13" s="169"/>
      <c r="J13" s="170"/>
      <c r="M13" s="43" t="str">
        <f t="shared" si="0"/>
        <v/>
      </c>
      <c r="N13" s="6" t="str">
        <f>IF($L13="","",IF(L13=1,LOOKUP(2,1/($N$6:$N12&lt;&gt;""),$N$6:$N12)+1,IF($L13=2,LOOKUP(2,1/($N$6:$N12&lt;&gt;""),$N$6:$N12),IF($L13=3,LOOKUP(2,1/($N$6:$N12&lt;&gt;""),$N$6:$N12),FALSE))))</f>
        <v/>
      </c>
      <c r="O13" s="40" t="str">
        <f>IF($L13="","",IF($L13=1,"",IF(AND($L13=2,LOOKUP(2,1/($L$6:$L12&lt;&gt;""),$L$6:$L12)=1),1,IF(AND($L13=2,LOOKUP(2,1/($L$6:$L12&lt;&gt;""),$L$6:$L12)=2),LOOKUP(2,1/($O$6:$O12&lt;&gt;""),$O$6:$O12)+1,IF(AND($L13=2,LOOKUP(2,1/($L$6:$L12&lt;&gt;""),$L$6:$L12)=3),LOOKUP(2,1/($O$6:$O12&lt;&gt;""),$O$6:$O12)+1,IF($L13=3,LOOKUP(2,1/($O$6:$O12&lt;&gt;""),$O$6:$O12),FALSE))))))</f>
        <v/>
      </c>
      <c r="P13" s="40" t="str">
        <f>IF($L13="","",IF($L13=1,"",IF($L13=2,"",IF(AND($L13=3,LOOKUP(2,1/($L$6:$L12&lt;&gt;""),$L$6:$L12)=2),1,IF(AND($L13=3,LOOKUP(2,1/($L$6:$L12&lt;&gt;""),$L$6:$L12)=3),LOOKUP(2,1/($P$6:$P12&lt;&gt;""),$P$6:$P12)+1)))))</f>
        <v/>
      </c>
      <c r="Q13" s="6" t="str">
        <f t="shared" si="1"/>
        <v/>
      </c>
      <c r="S13" s="9" t="s">
        <v>16</v>
      </c>
      <c r="Y13" s="14"/>
    </row>
    <row r="14" spans="1:25" ht="28.9" customHeight="1" x14ac:dyDescent="0.25">
      <c r="A14" s="168" t="s">
        <v>28</v>
      </c>
      <c r="B14" s="169"/>
      <c r="C14" s="169"/>
      <c r="D14" s="169"/>
      <c r="E14" s="169"/>
      <c r="F14" s="169"/>
      <c r="G14" s="169"/>
      <c r="H14" s="169"/>
      <c r="I14" s="169"/>
      <c r="J14" s="170"/>
      <c r="M14" s="43" t="str">
        <f t="shared" si="0"/>
        <v/>
      </c>
      <c r="N14" s="6" t="str">
        <f>IF($L14="","",IF(L14=1,LOOKUP(2,1/($N$6:$N13&lt;&gt;""),$N$6:$N13)+1,IF($L14=2,LOOKUP(2,1/($N$6:$N13&lt;&gt;""),$N$6:$N13),IF($L14=3,LOOKUP(2,1/($N$6:$N13&lt;&gt;""),$N$6:$N13),FALSE))))</f>
        <v/>
      </c>
      <c r="O14" s="40" t="str">
        <f>IF($L14="","",IF($L14=1,"",IF(AND($L14=2,LOOKUP(2,1/($L$6:$L13&lt;&gt;""),$L$6:$L13)=1),1,IF(AND($L14=2,LOOKUP(2,1/($L$6:$L13&lt;&gt;""),$L$6:$L13)=2),LOOKUP(2,1/($O$6:$O13&lt;&gt;""),$O$6:$O13)+1,IF(AND($L14=2,LOOKUP(2,1/($L$6:$L13&lt;&gt;""),$L$6:$L13)=3),LOOKUP(2,1/($O$6:$O13&lt;&gt;""),$O$6:$O13)+1,IF($L14=3,LOOKUP(2,1/($O$6:$O13&lt;&gt;""),$O$6:$O13),FALSE))))))</f>
        <v/>
      </c>
      <c r="P14" s="40" t="str">
        <f>IF($L14="","",IF($L14=1,"",IF($L14=2,"",IF(AND($L14=3,LOOKUP(2,1/($L$6:$L13&lt;&gt;""),$L$6:$L13)=2),1,IF(AND($L14=3,LOOKUP(2,1/($L$6:$L13&lt;&gt;""),$L$6:$L13)=3),LOOKUP(2,1/($P$6:$P13&lt;&gt;""),$P$6:$P13)+1)))))</f>
        <v/>
      </c>
      <c r="Q14" s="6" t="str">
        <f t="shared" si="1"/>
        <v/>
      </c>
      <c r="S14" s="9" t="s">
        <v>16</v>
      </c>
      <c r="Y14" s="14"/>
    </row>
    <row r="15" spans="1:25" x14ac:dyDescent="0.25">
      <c r="A15" s="66" t="str">
        <f t="shared" ref="A15" si="2">IF($Q15="","",$Q15)</f>
        <v/>
      </c>
      <c r="B15" s="67"/>
      <c r="C15" s="68"/>
      <c r="D15" s="11"/>
      <c r="E15" s="69"/>
      <c r="F15" s="69"/>
      <c r="G15" s="70"/>
      <c r="H15" s="69"/>
      <c r="I15" s="11"/>
      <c r="J15" s="71"/>
      <c r="M15" s="43" t="str">
        <f t="shared" si="0"/>
        <v/>
      </c>
      <c r="N15" s="6" t="str">
        <f>IF($L15="","",IF(L15=1,LOOKUP(2,1/($N$6:$N14&lt;&gt;""),$N$6:$N14)+1,IF($L15=2,LOOKUP(2,1/($N$6:$N14&lt;&gt;""),$N$6:$N14),IF($L15=3,LOOKUP(2,1/($N$6:$N14&lt;&gt;""),$N$6:$N14),FALSE))))</f>
        <v/>
      </c>
      <c r="O15" s="40" t="str">
        <f>IF($L15="","",IF($L15=1,"",IF(AND($L15=2,LOOKUP(2,1/($L$6:$L14&lt;&gt;""),$L$6:$L14)=1),1,IF(AND($L15=2,LOOKUP(2,1/($L$6:$L14&lt;&gt;""),$L$6:$L14)=2),LOOKUP(2,1/($O$6:$O14&lt;&gt;""),$O$6:$O14)+1,IF(AND($L15=2,LOOKUP(2,1/($L$6:$L14&lt;&gt;""),$L$6:$L14)=3),LOOKUP(2,1/($O$6:$O14&lt;&gt;""),$O$6:$O14)+1,IF($L15=3,LOOKUP(2,1/($O$6:$O14&lt;&gt;""),$O$6:$O14),FALSE))))))</f>
        <v/>
      </c>
      <c r="P15" s="40" t="str">
        <f>IF($L15="","",IF($L15=1,"",IF($L15=2,"",IF(AND($L15=3,LOOKUP(2,1/($L$6:$L14&lt;&gt;""),$L$6:$L14)=2),1,IF(AND($L15=3,LOOKUP(2,1/($L$6:$L14&lt;&gt;""),$L$6:$L14)=3),LOOKUP(2,1/($P$6:$P14&lt;&gt;""),$P$6:$P14)+1)))))</f>
        <v/>
      </c>
      <c r="Q15" s="6" t="str">
        <f t="shared" si="1"/>
        <v/>
      </c>
      <c r="S15" s="9"/>
      <c r="Y15" s="14"/>
    </row>
    <row r="16" spans="1:25" x14ac:dyDescent="0.25">
      <c r="A16" s="72" t="s">
        <v>83</v>
      </c>
      <c r="B16" s="73" t="s">
        <v>84</v>
      </c>
      <c r="C16" s="72"/>
      <c r="D16" s="74"/>
      <c r="E16" s="75"/>
      <c r="F16" s="75"/>
      <c r="G16" s="75"/>
      <c r="H16" s="72"/>
      <c r="I16" s="74"/>
      <c r="J16" s="130">
        <f>SUM(H17:H25)</f>
        <v>0</v>
      </c>
    </row>
    <row r="17" spans="1:10" x14ac:dyDescent="0.25">
      <c r="A17" s="12"/>
      <c r="B17" s="76"/>
      <c r="C17" s="44"/>
      <c r="D17" s="77"/>
      <c r="E17" s="78"/>
      <c r="F17" s="78"/>
      <c r="G17" s="131"/>
      <c r="H17" s="131"/>
      <c r="I17" s="132"/>
      <c r="J17" s="133"/>
    </row>
    <row r="18" spans="1:10" x14ac:dyDescent="0.25">
      <c r="A18" s="12"/>
      <c r="B18" s="76" t="s">
        <v>85</v>
      </c>
      <c r="C18" s="44" t="s">
        <v>14</v>
      </c>
      <c r="D18" s="77"/>
      <c r="E18" s="78">
        <v>1</v>
      </c>
      <c r="F18" s="78"/>
      <c r="G18" s="131"/>
      <c r="H18" s="131">
        <f>F18*G18</f>
        <v>0</v>
      </c>
      <c r="I18" s="132"/>
      <c r="J18" s="133"/>
    </row>
    <row r="19" spans="1:10" x14ac:dyDescent="0.25">
      <c r="A19" s="12"/>
      <c r="B19" s="76" t="s">
        <v>86</v>
      </c>
      <c r="C19" s="44" t="s">
        <v>14</v>
      </c>
      <c r="D19" s="77"/>
      <c r="E19" s="78">
        <v>1</v>
      </c>
      <c r="F19" s="78"/>
      <c r="G19" s="131"/>
      <c r="H19" s="131">
        <f t="shared" ref="H19:H24" si="3">F19*G19</f>
        <v>0</v>
      </c>
      <c r="I19" s="132"/>
      <c r="J19" s="133"/>
    </row>
    <row r="20" spans="1:10" x14ac:dyDescent="0.25">
      <c r="A20" s="12"/>
      <c r="B20" s="76" t="s">
        <v>87</v>
      </c>
      <c r="C20" s="44" t="s">
        <v>14</v>
      </c>
      <c r="D20" s="77"/>
      <c r="E20" s="78">
        <v>1</v>
      </c>
      <c r="F20" s="78"/>
      <c r="G20" s="131"/>
      <c r="H20" s="131">
        <f t="shared" si="3"/>
        <v>0</v>
      </c>
      <c r="I20" s="132"/>
      <c r="J20" s="133"/>
    </row>
    <row r="21" spans="1:10" x14ac:dyDescent="0.25">
      <c r="A21" s="12"/>
      <c r="B21" s="76" t="s">
        <v>88</v>
      </c>
      <c r="C21" s="44" t="s">
        <v>14</v>
      </c>
      <c r="D21" s="77"/>
      <c r="E21" s="78">
        <v>1</v>
      </c>
      <c r="F21" s="78"/>
      <c r="G21" s="131"/>
      <c r="H21" s="131">
        <f t="shared" si="3"/>
        <v>0</v>
      </c>
      <c r="I21" s="132"/>
      <c r="J21" s="133"/>
    </row>
    <row r="22" spans="1:10" x14ac:dyDescent="0.25">
      <c r="A22" s="12"/>
      <c r="B22" s="76" t="s">
        <v>89</v>
      </c>
      <c r="C22" s="44" t="s">
        <v>14</v>
      </c>
      <c r="D22" s="77"/>
      <c r="E22" s="78">
        <v>1</v>
      </c>
      <c r="F22" s="78"/>
      <c r="G22" s="131"/>
      <c r="H22" s="131">
        <f t="shared" si="3"/>
        <v>0</v>
      </c>
      <c r="I22" s="132"/>
      <c r="J22" s="133"/>
    </row>
    <row r="23" spans="1:10" x14ac:dyDescent="0.25">
      <c r="A23" s="12"/>
      <c r="B23" s="76" t="s">
        <v>90</v>
      </c>
      <c r="C23" s="44" t="s">
        <v>14</v>
      </c>
      <c r="D23" s="77"/>
      <c r="E23" s="78">
        <v>1</v>
      </c>
      <c r="F23" s="78"/>
      <c r="G23" s="131"/>
      <c r="H23" s="131">
        <f t="shared" si="3"/>
        <v>0</v>
      </c>
      <c r="I23" s="132"/>
      <c r="J23" s="133"/>
    </row>
    <row r="24" spans="1:10" x14ac:dyDescent="0.25">
      <c r="A24" s="12"/>
      <c r="B24" s="76" t="s">
        <v>91</v>
      </c>
      <c r="C24" s="44" t="s">
        <v>14</v>
      </c>
      <c r="D24" s="77"/>
      <c r="E24" s="78">
        <v>1</v>
      </c>
      <c r="F24" s="78"/>
      <c r="G24" s="131"/>
      <c r="H24" s="131">
        <f t="shared" si="3"/>
        <v>0</v>
      </c>
      <c r="I24" s="132"/>
      <c r="J24" s="133"/>
    </row>
    <row r="25" spans="1:10" x14ac:dyDescent="0.25">
      <c r="A25" s="12"/>
      <c r="B25" s="76"/>
      <c r="C25" s="44"/>
      <c r="D25" s="77"/>
      <c r="E25" s="78"/>
      <c r="F25" s="78"/>
      <c r="G25" s="131"/>
      <c r="H25" s="131"/>
      <c r="I25" s="132"/>
      <c r="J25" s="133"/>
    </row>
    <row r="26" spans="1:10" x14ac:dyDescent="0.25">
      <c r="A26" s="72" t="s">
        <v>92</v>
      </c>
      <c r="B26" s="73" t="s">
        <v>93</v>
      </c>
      <c r="C26" s="72"/>
      <c r="D26" s="74"/>
      <c r="E26" s="75"/>
      <c r="F26" s="75"/>
      <c r="G26" s="134"/>
      <c r="H26" s="134"/>
      <c r="I26" s="135"/>
      <c r="J26" s="130">
        <f>SUM(H27:H36)</f>
        <v>0</v>
      </c>
    </row>
    <row r="27" spans="1:10" x14ac:dyDescent="0.25">
      <c r="A27" s="12"/>
      <c r="B27" s="76"/>
      <c r="C27" s="44"/>
      <c r="D27" s="77"/>
      <c r="E27" s="78"/>
      <c r="F27" s="78"/>
      <c r="G27" s="131"/>
      <c r="H27" s="131"/>
      <c r="I27" s="132"/>
      <c r="J27" s="133"/>
    </row>
    <row r="28" spans="1:10" x14ac:dyDescent="0.25">
      <c r="A28" s="12"/>
      <c r="B28" s="76" t="s">
        <v>94</v>
      </c>
      <c r="C28" s="44" t="s">
        <v>14</v>
      </c>
      <c r="D28" s="77"/>
      <c r="E28" s="78">
        <v>1</v>
      </c>
      <c r="F28" s="78"/>
      <c r="G28" s="131"/>
      <c r="H28" s="131">
        <f t="shared" ref="H28:H35" si="4">F28*G28</f>
        <v>0</v>
      </c>
      <c r="I28" s="132"/>
      <c r="J28" s="133"/>
    </row>
    <row r="29" spans="1:10" ht="25.5" x14ac:dyDescent="0.25">
      <c r="A29" s="12"/>
      <c r="B29" s="76" t="s">
        <v>95</v>
      </c>
      <c r="C29" s="44" t="s">
        <v>14</v>
      </c>
      <c r="D29" s="77"/>
      <c r="E29" s="78">
        <v>1</v>
      </c>
      <c r="F29" s="78"/>
      <c r="G29" s="131"/>
      <c r="H29" s="131">
        <f t="shared" si="4"/>
        <v>0</v>
      </c>
      <c r="I29" s="132"/>
      <c r="J29" s="133"/>
    </row>
    <row r="30" spans="1:10" x14ac:dyDescent="0.25">
      <c r="A30" s="12"/>
      <c r="B30" s="76" t="s">
        <v>96</v>
      </c>
      <c r="C30" s="44" t="s">
        <v>14</v>
      </c>
      <c r="D30" s="77"/>
      <c r="E30" s="78">
        <v>1</v>
      </c>
      <c r="F30" s="78"/>
      <c r="G30" s="131"/>
      <c r="H30" s="131">
        <f t="shared" si="4"/>
        <v>0</v>
      </c>
      <c r="I30" s="132"/>
      <c r="J30" s="133"/>
    </row>
    <row r="31" spans="1:10" ht="25.5" x14ac:dyDescent="0.25">
      <c r="A31" s="12"/>
      <c r="B31" s="76" t="s">
        <v>97</v>
      </c>
      <c r="C31" s="44" t="s">
        <v>98</v>
      </c>
      <c r="D31" s="77"/>
      <c r="E31" s="78"/>
      <c r="F31" s="78"/>
      <c r="G31" s="131"/>
      <c r="H31" s="131"/>
      <c r="I31" s="132"/>
      <c r="J31" s="133"/>
    </row>
    <row r="32" spans="1:10" x14ac:dyDescent="0.25">
      <c r="A32" s="12"/>
      <c r="B32" s="76" t="s">
        <v>99</v>
      </c>
      <c r="C32" s="44" t="s">
        <v>14</v>
      </c>
      <c r="D32" s="77"/>
      <c r="E32" s="78">
        <v>1</v>
      </c>
      <c r="F32" s="78"/>
      <c r="G32" s="131"/>
      <c r="H32" s="131">
        <f t="shared" si="4"/>
        <v>0</v>
      </c>
      <c r="I32" s="132"/>
      <c r="J32" s="133"/>
    </row>
    <row r="33" spans="1:10" x14ac:dyDescent="0.25">
      <c r="A33" s="12"/>
      <c r="B33" s="76" t="s">
        <v>100</v>
      </c>
      <c r="C33" s="44" t="s">
        <v>14</v>
      </c>
      <c r="D33" s="77"/>
      <c r="E33" s="78">
        <v>1</v>
      </c>
      <c r="F33" s="78"/>
      <c r="G33" s="131"/>
      <c r="H33" s="131">
        <f t="shared" si="4"/>
        <v>0</v>
      </c>
      <c r="I33" s="132"/>
      <c r="J33" s="133"/>
    </row>
    <row r="34" spans="1:10" x14ac:dyDescent="0.25">
      <c r="A34" s="12"/>
      <c r="B34" s="76" t="s">
        <v>101</v>
      </c>
      <c r="C34" s="44" t="s">
        <v>14</v>
      </c>
      <c r="D34" s="77"/>
      <c r="E34" s="78">
        <v>1</v>
      </c>
      <c r="F34" s="78"/>
      <c r="G34" s="131"/>
      <c r="H34" s="131">
        <f t="shared" si="4"/>
        <v>0</v>
      </c>
      <c r="I34" s="132"/>
      <c r="J34" s="133"/>
    </row>
    <row r="35" spans="1:10" x14ac:dyDescent="0.25">
      <c r="A35" s="12"/>
      <c r="B35" s="76" t="s">
        <v>102</v>
      </c>
      <c r="C35" s="44" t="s">
        <v>14</v>
      </c>
      <c r="D35" s="77"/>
      <c r="E35" s="78">
        <v>1</v>
      </c>
      <c r="F35" s="78"/>
      <c r="G35" s="131"/>
      <c r="H35" s="131">
        <f t="shared" si="4"/>
        <v>0</v>
      </c>
      <c r="I35" s="132"/>
      <c r="J35" s="133"/>
    </row>
    <row r="36" spans="1:10" x14ac:dyDescent="0.25">
      <c r="A36" s="12"/>
      <c r="B36" s="76"/>
      <c r="C36" s="44"/>
      <c r="D36" s="77"/>
      <c r="E36" s="78"/>
      <c r="F36" s="78"/>
      <c r="G36" s="131"/>
      <c r="H36" s="131"/>
      <c r="I36" s="132"/>
      <c r="J36" s="133"/>
    </row>
    <row r="37" spans="1:10" ht="23.25" customHeight="1" x14ac:dyDescent="0.25">
      <c r="A37" s="72" t="s">
        <v>103</v>
      </c>
      <c r="B37" s="73" t="s">
        <v>104</v>
      </c>
      <c r="C37" s="72"/>
      <c r="D37" s="74"/>
      <c r="E37" s="75"/>
      <c r="F37" s="75"/>
      <c r="G37" s="134"/>
      <c r="H37" s="134"/>
      <c r="I37" s="135"/>
      <c r="J37" s="130" t="e">
        <f ca="1">J38+J42+J47+J55+J59+J65+J70+J124+J132+J195+J246+J262+J283+J306+J120+J139+J316+J319+J323</f>
        <v>#NAME?</v>
      </c>
    </row>
    <row r="38" spans="1:10" x14ac:dyDescent="0.25">
      <c r="A38" s="72" t="s">
        <v>105</v>
      </c>
      <c r="B38" s="73" t="s">
        <v>13</v>
      </c>
      <c r="C38" s="72"/>
      <c r="D38" s="74"/>
      <c r="E38" s="75"/>
      <c r="F38" s="75"/>
      <c r="G38" s="134"/>
      <c r="H38" s="134"/>
      <c r="I38" s="135"/>
      <c r="J38" s="130">
        <f>SUM(H39:H41)</f>
        <v>0</v>
      </c>
    </row>
    <row r="39" spans="1:10" x14ac:dyDescent="0.25">
      <c r="A39" s="12"/>
      <c r="B39" s="76"/>
      <c r="C39" s="44"/>
      <c r="D39" s="77"/>
      <c r="E39" s="78"/>
      <c r="F39" s="78"/>
      <c r="G39" s="131"/>
      <c r="H39" s="131"/>
      <c r="I39" s="132"/>
      <c r="J39" s="133"/>
    </row>
    <row r="40" spans="1:10" x14ac:dyDescent="0.25">
      <c r="A40" s="12"/>
      <c r="B40" s="76" t="s">
        <v>106</v>
      </c>
      <c r="C40" s="44" t="s">
        <v>39</v>
      </c>
      <c r="D40" s="77"/>
      <c r="E40" s="78"/>
      <c r="F40" s="78"/>
      <c r="G40" s="131"/>
      <c r="H40" s="131"/>
      <c r="I40" s="132"/>
      <c r="J40" s="133"/>
    </row>
    <row r="41" spans="1:10" x14ac:dyDescent="0.25">
      <c r="A41" s="12"/>
      <c r="B41" s="76"/>
      <c r="C41" s="44"/>
      <c r="D41" s="77"/>
      <c r="E41" s="78"/>
      <c r="F41" s="78"/>
      <c r="G41" s="131"/>
      <c r="H41" s="131"/>
      <c r="I41" s="132"/>
      <c r="J41" s="133"/>
    </row>
    <row r="42" spans="1:10" x14ac:dyDescent="0.25">
      <c r="A42" s="72" t="s">
        <v>107</v>
      </c>
      <c r="B42" s="73" t="s">
        <v>108</v>
      </c>
      <c r="C42" s="72"/>
      <c r="D42" s="74"/>
      <c r="E42" s="75"/>
      <c r="F42" s="75"/>
      <c r="G42" s="134"/>
      <c r="H42" s="134"/>
      <c r="I42" s="135"/>
      <c r="J42" s="130">
        <f>SUM(H43:H46)</f>
        <v>0</v>
      </c>
    </row>
    <row r="43" spans="1:10" x14ac:dyDescent="0.25">
      <c r="A43" s="12"/>
      <c r="B43" s="76"/>
      <c r="C43" s="44"/>
      <c r="D43" s="77"/>
      <c r="E43" s="78"/>
      <c r="F43" s="78"/>
      <c r="G43" s="131"/>
      <c r="H43" s="131"/>
      <c r="I43" s="132"/>
      <c r="J43" s="133"/>
    </row>
    <row r="44" spans="1:10" x14ac:dyDescent="0.25">
      <c r="A44" s="12"/>
      <c r="B44" s="76" t="s">
        <v>109</v>
      </c>
      <c r="C44" s="44" t="s">
        <v>14</v>
      </c>
      <c r="D44" s="77"/>
      <c r="E44" s="78">
        <v>1</v>
      </c>
      <c r="F44" s="78"/>
      <c r="G44" s="131"/>
      <c r="H44" s="131">
        <f t="shared" ref="H44:H45" si="5">F44*G44</f>
        <v>0</v>
      </c>
      <c r="I44" s="132"/>
      <c r="J44" s="133"/>
    </row>
    <row r="45" spans="1:10" x14ac:dyDescent="0.25">
      <c r="A45" s="12"/>
      <c r="B45" s="76" t="s">
        <v>110</v>
      </c>
      <c r="C45" s="44" t="s">
        <v>14</v>
      </c>
      <c r="D45" s="77"/>
      <c r="E45" s="78">
        <v>1</v>
      </c>
      <c r="F45" s="78"/>
      <c r="G45" s="131"/>
      <c r="H45" s="131">
        <f t="shared" si="5"/>
        <v>0</v>
      </c>
      <c r="I45" s="132"/>
      <c r="J45" s="133"/>
    </row>
    <row r="46" spans="1:10" x14ac:dyDescent="0.25">
      <c r="A46" s="12"/>
      <c r="B46" s="76"/>
      <c r="C46" s="44"/>
      <c r="D46" s="77"/>
      <c r="E46" s="78"/>
      <c r="F46" s="78"/>
      <c r="G46" s="131"/>
      <c r="H46" s="131"/>
      <c r="I46" s="132"/>
      <c r="J46" s="133"/>
    </row>
    <row r="47" spans="1:10" x14ac:dyDescent="0.25">
      <c r="A47" s="72" t="s">
        <v>111</v>
      </c>
      <c r="B47" s="73" t="s">
        <v>112</v>
      </c>
      <c r="C47" s="72"/>
      <c r="D47" s="74"/>
      <c r="E47" s="75"/>
      <c r="F47" s="75"/>
      <c r="G47" s="134"/>
      <c r="H47" s="134"/>
      <c r="I47" s="135"/>
      <c r="J47" s="130">
        <f>SUM(H48:H54)</f>
        <v>0</v>
      </c>
    </row>
    <row r="48" spans="1:10" x14ac:dyDescent="0.25">
      <c r="A48" s="12" t="s">
        <v>113</v>
      </c>
      <c r="B48" s="79" t="s">
        <v>114</v>
      </c>
      <c r="C48" s="44"/>
      <c r="D48" s="77"/>
      <c r="E48" s="78"/>
      <c r="F48" s="78"/>
      <c r="G48" s="131"/>
      <c r="H48" s="131"/>
      <c r="I48" s="132"/>
      <c r="J48" s="133"/>
    </row>
    <row r="49" spans="1:10" ht="38.25" x14ac:dyDescent="0.25">
      <c r="A49" s="12"/>
      <c r="B49" s="76" t="s">
        <v>115</v>
      </c>
      <c r="C49" s="44" t="s">
        <v>14</v>
      </c>
      <c r="D49" s="77"/>
      <c r="E49" s="78">
        <v>1</v>
      </c>
      <c r="F49" s="78"/>
      <c r="G49" s="131"/>
      <c r="H49" s="131">
        <f t="shared" ref="H49:H53" si="6">F49*G49</f>
        <v>0</v>
      </c>
      <c r="I49" s="132"/>
      <c r="J49" s="133"/>
    </row>
    <row r="50" spans="1:10" ht="25.5" x14ac:dyDescent="0.25">
      <c r="A50" s="12"/>
      <c r="B50" s="76" t="s">
        <v>116</v>
      </c>
      <c r="C50" s="44" t="s">
        <v>14</v>
      </c>
      <c r="D50" s="77"/>
      <c r="E50" s="78">
        <v>1</v>
      </c>
      <c r="F50" s="78"/>
      <c r="G50" s="131"/>
      <c r="H50" s="131">
        <f t="shared" si="6"/>
        <v>0</v>
      </c>
      <c r="I50" s="132"/>
      <c r="J50" s="133"/>
    </row>
    <row r="51" spans="1:10" x14ac:dyDescent="0.25">
      <c r="A51" s="12"/>
      <c r="B51" s="76" t="s">
        <v>117</v>
      </c>
      <c r="C51" s="44" t="s">
        <v>15</v>
      </c>
      <c r="D51" s="77"/>
      <c r="E51" s="78">
        <v>1</v>
      </c>
      <c r="F51" s="78"/>
      <c r="G51" s="131"/>
      <c r="H51" s="131">
        <f t="shared" si="6"/>
        <v>0</v>
      </c>
      <c r="I51" s="132"/>
      <c r="J51" s="133"/>
    </row>
    <row r="52" spans="1:10" ht="25.5" x14ac:dyDescent="0.25">
      <c r="A52" s="12"/>
      <c r="B52" s="76" t="s">
        <v>522</v>
      </c>
      <c r="C52" s="44" t="s">
        <v>15</v>
      </c>
      <c r="D52" s="77"/>
      <c r="E52" s="78">
        <v>1</v>
      </c>
      <c r="F52" s="78"/>
      <c r="G52" s="131"/>
      <c r="H52" s="131">
        <f t="shared" si="6"/>
        <v>0</v>
      </c>
      <c r="I52" s="132"/>
      <c r="J52" s="133"/>
    </row>
    <row r="53" spans="1:10" ht="25.5" x14ac:dyDescent="0.25">
      <c r="A53" s="12"/>
      <c r="B53" s="76" t="s">
        <v>499</v>
      </c>
      <c r="C53" s="44" t="s">
        <v>14</v>
      </c>
      <c r="D53" s="77"/>
      <c r="E53" s="78">
        <v>1</v>
      </c>
      <c r="F53" s="78"/>
      <c r="G53" s="131"/>
      <c r="H53" s="131">
        <f t="shared" si="6"/>
        <v>0</v>
      </c>
      <c r="I53" s="132"/>
      <c r="J53" s="133"/>
    </row>
    <row r="54" spans="1:10" x14ac:dyDescent="0.25">
      <c r="A54" s="12"/>
      <c r="B54" s="76"/>
      <c r="C54" s="44"/>
      <c r="D54" s="77"/>
      <c r="E54" s="78"/>
      <c r="F54" s="78"/>
      <c r="G54" s="131"/>
      <c r="H54" s="131"/>
      <c r="I54" s="132"/>
      <c r="J54" s="133"/>
    </row>
    <row r="55" spans="1:10" x14ac:dyDescent="0.25">
      <c r="A55" s="72" t="s">
        <v>118</v>
      </c>
      <c r="B55" s="73" t="s">
        <v>119</v>
      </c>
      <c r="C55" s="72"/>
      <c r="D55" s="74"/>
      <c r="E55" s="75"/>
      <c r="F55" s="75"/>
      <c r="G55" s="134"/>
      <c r="H55" s="134"/>
      <c r="I55" s="135"/>
      <c r="J55" s="130">
        <f>SUM(H56:H58)</f>
        <v>0</v>
      </c>
    </row>
    <row r="56" spans="1:10" x14ac:dyDescent="0.25">
      <c r="A56" s="12"/>
      <c r="B56" s="76"/>
      <c r="C56" s="44"/>
      <c r="D56" s="77"/>
      <c r="E56" s="78"/>
      <c r="F56" s="78"/>
      <c r="G56" s="131"/>
      <c r="H56" s="131"/>
      <c r="I56" s="132"/>
      <c r="J56" s="133"/>
    </row>
    <row r="57" spans="1:10" x14ac:dyDescent="0.25">
      <c r="A57" s="12"/>
      <c r="B57" s="76" t="s">
        <v>120</v>
      </c>
      <c r="C57" s="44" t="s">
        <v>39</v>
      </c>
      <c r="D57" s="77"/>
      <c r="E57" s="78"/>
      <c r="F57" s="78"/>
      <c r="G57" s="131"/>
      <c r="H57" s="131"/>
      <c r="I57" s="132"/>
      <c r="J57" s="133"/>
    </row>
    <row r="58" spans="1:10" x14ac:dyDescent="0.25">
      <c r="A58" s="12"/>
      <c r="B58" s="76"/>
      <c r="C58" s="44"/>
      <c r="D58" s="77"/>
      <c r="E58" s="78"/>
      <c r="F58" s="78"/>
      <c r="G58" s="131"/>
      <c r="H58" s="131"/>
      <c r="I58" s="132"/>
      <c r="J58" s="133"/>
    </row>
    <row r="59" spans="1:10" x14ac:dyDescent="0.25">
      <c r="A59" s="72" t="s">
        <v>121</v>
      </c>
      <c r="B59" s="73" t="s">
        <v>122</v>
      </c>
      <c r="C59" s="72"/>
      <c r="D59" s="74"/>
      <c r="E59" s="75"/>
      <c r="F59" s="75"/>
      <c r="G59" s="134"/>
      <c r="H59" s="134"/>
      <c r="I59" s="135"/>
      <c r="J59" s="130">
        <f>SUM(H60:H63)</f>
        <v>0</v>
      </c>
    </row>
    <row r="60" spans="1:10" x14ac:dyDescent="0.25">
      <c r="A60" s="12"/>
      <c r="B60" s="76"/>
      <c r="C60" s="44"/>
      <c r="D60" s="77"/>
      <c r="E60" s="78"/>
      <c r="F60" s="78"/>
      <c r="G60" s="131"/>
      <c r="H60" s="131"/>
      <c r="I60" s="132"/>
      <c r="J60" s="133"/>
    </row>
    <row r="61" spans="1:10" ht="25.5" x14ac:dyDescent="0.25">
      <c r="A61" s="12"/>
      <c r="B61" s="76" t="s">
        <v>123</v>
      </c>
      <c r="C61" s="44" t="s">
        <v>15</v>
      </c>
      <c r="D61" s="77"/>
      <c r="E61" s="78">
        <v>1</v>
      </c>
      <c r="F61" s="78"/>
      <c r="G61" s="131"/>
      <c r="H61" s="131">
        <f t="shared" ref="H61" si="7">F61*G61</f>
        <v>0</v>
      </c>
      <c r="I61" s="132"/>
      <c r="J61" s="133"/>
    </row>
    <row r="62" spans="1:10" ht="25.5" x14ac:dyDescent="0.25">
      <c r="A62" s="12"/>
      <c r="B62" s="76" t="s">
        <v>124</v>
      </c>
      <c r="C62" s="44" t="s">
        <v>39</v>
      </c>
      <c r="D62" s="77"/>
      <c r="E62" s="78"/>
      <c r="F62" s="78"/>
      <c r="G62" s="131"/>
      <c r="H62" s="131"/>
      <c r="I62" s="132"/>
      <c r="J62" s="133"/>
    </row>
    <row r="63" spans="1:10" ht="25.5" x14ac:dyDescent="0.25">
      <c r="A63" s="12"/>
      <c r="B63" s="76" t="s">
        <v>125</v>
      </c>
      <c r="C63" s="44" t="s">
        <v>39</v>
      </c>
      <c r="D63" s="77"/>
      <c r="E63" s="78"/>
      <c r="F63" s="78"/>
      <c r="G63" s="131"/>
      <c r="H63" s="131"/>
      <c r="I63" s="132"/>
      <c r="J63" s="133"/>
    </row>
    <row r="64" spans="1:10" x14ac:dyDescent="0.25">
      <c r="A64" s="12"/>
      <c r="B64" s="76"/>
      <c r="C64" s="44"/>
      <c r="D64" s="77"/>
      <c r="E64" s="78"/>
      <c r="F64" s="78"/>
      <c r="G64" s="131"/>
      <c r="H64" s="131"/>
      <c r="I64" s="132"/>
      <c r="J64" s="133"/>
    </row>
    <row r="65" spans="1:10" x14ac:dyDescent="0.25">
      <c r="A65" s="72" t="s">
        <v>126</v>
      </c>
      <c r="B65" s="73" t="s">
        <v>127</v>
      </c>
      <c r="C65" s="72"/>
      <c r="D65" s="74"/>
      <c r="E65" s="75"/>
      <c r="F65" s="75"/>
      <c r="G65" s="134"/>
      <c r="H65" s="134"/>
      <c r="I65" s="135"/>
      <c r="J65" s="130">
        <f>SUM(H66:H69)</f>
        <v>0</v>
      </c>
    </row>
    <row r="66" spans="1:10" x14ac:dyDescent="0.25">
      <c r="A66" s="12"/>
      <c r="B66" s="76"/>
      <c r="C66" s="44"/>
      <c r="D66" s="77"/>
      <c r="E66" s="78"/>
      <c r="F66" s="78"/>
      <c r="G66" s="131"/>
      <c r="H66" s="131"/>
      <c r="I66" s="132"/>
      <c r="J66" s="133"/>
    </row>
    <row r="67" spans="1:10" ht="25.5" x14ac:dyDescent="0.25">
      <c r="A67" s="12"/>
      <c r="B67" s="76" t="s">
        <v>128</v>
      </c>
      <c r="C67" s="44" t="s">
        <v>15</v>
      </c>
      <c r="D67" s="77"/>
      <c r="E67" s="78">
        <v>1</v>
      </c>
      <c r="F67" s="78"/>
      <c r="G67" s="131"/>
      <c r="H67" s="131">
        <f t="shared" ref="H67:H68" si="8">F67*G67</f>
        <v>0</v>
      </c>
      <c r="I67" s="132"/>
      <c r="J67" s="133"/>
    </row>
    <row r="68" spans="1:10" x14ac:dyDescent="0.25">
      <c r="A68" s="12"/>
      <c r="B68" s="76" t="s">
        <v>117</v>
      </c>
      <c r="C68" s="44" t="s">
        <v>15</v>
      </c>
      <c r="D68" s="77"/>
      <c r="E68" s="78">
        <v>1</v>
      </c>
      <c r="F68" s="78"/>
      <c r="G68" s="131"/>
      <c r="H68" s="131">
        <f t="shared" si="8"/>
        <v>0</v>
      </c>
      <c r="I68" s="132"/>
      <c r="J68" s="133"/>
    </row>
    <row r="69" spans="1:10" x14ac:dyDescent="0.25">
      <c r="A69" s="12"/>
      <c r="B69" s="76"/>
      <c r="C69" s="44"/>
      <c r="D69" s="77"/>
      <c r="E69" s="78"/>
      <c r="F69" s="78"/>
      <c r="G69" s="131"/>
      <c r="H69" s="131"/>
      <c r="I69" s="132"/>
      <c r="J69" s="133"/>
    </row>
    <row r="70" spans="1:10" x14ac:dyDescent="0.25">
      <c r="A70" s="72" t="s">
        <v>129</v>
      </c>
      <c r="B70" s="73" t="s">
        <v>130</v>
      </c>
      <c r="C70" s="72"/>
      <c r="D70" s="74"/>
      <c r="E70" s="75"/>
      <c r="F70" s="75"/>
      <c r="G70" s="134"/>
      <c r="H70" s="134"/>
      <c r="I70" s="135"/>
      <c r="J70" s="130">
        <f>SUM(H71:H119)</f>
        <v>0</v>
      </c>
    </row>
    <row r="71" spans="1:10" x14ac:dyDescent="0.25">
      <c r="A71" s="12"/>
      <c r="B71" s="76"/>
      <c r="C71" s="44"/>
      <c r="D71" s="77"/>
      <c r="E71" s="78"/>
      <c r="F71" s="78"/>
      <c r="G71" s="131"/>
      <c r="H71" s="131"/>
      <c r="I71" s="132"/>
      <c r="J71" s="133"/>
    </row>
    <row r="72" spans="1:10" x14ac:dyDescent="0.25">
      <c r="A72" s="12" t="s">
        <v>131</v>
      </c>
      <c r="B72" s="80" t="s">
        <v>132</v>
      </c>
      <c r="C72" s="44"/>
      <c r="D72" s="77"/>
      <c r="E72" s="78"/>
      <c r="F72" s="78"/>
      <c r="G72" s="131"/>
      <c r="H72" s="131"/>
      <c r="I72" s="132"/>
      <c r="J72" s="133"/>
    </row>
    <row r="73" spans="1:10" ht="25.5" x14ac:dyDescent="0.25">
      <c r="A73" s="12"/>
      <c r="B73" s="76" t="s">
        <v>514</v>
      </c>
      <c r="C73" s="44" t="s">
        <v>15</v>
      </c>
      <c r="D73" s="77"/>
      <c r="E73" s="78">
        <v>1</v>
      </c>
      <c r="F73" s="78"/>
      <c r="G73" s="131"/>
      <c r="H73" s="131">
        <f>F73*G73</f>
        <v>0</v>
      </c>
      <c r="I73" s="132"/>
      <c r="J73" s="133"/>
    </row>
    <row r="74" spans="1:10" ht="25.5" x14ac:dyDescent="0.25">
      <c r="A74" s="12"/>
      <c r="B74" s="76" t="s">
        <v>515</v>
      </c>
      <c r="C74" s="44" t="s">
        <v>15</v>
      </c>
      <c r="D74" s="77"/>
      <c r="E74" s="78">
        <v>1</v>
      </c>
      <c r="F74" s="78"/>
      <c r="G74" s="131"/>
      <c r="H74" s="131">
        <f t="shared" ref="H74:H76" si="9">F74*G74</f>
        <v>0</v>
      </c>
      <c r="I74" s="132"/>
      <c r="J74" s="133"/>
    </row>
    <row r="75" spans="1:10" ht="25.5" x14ac:dyDescent="0.25">
      <c r="A75" s="12"/>
      <c r="B75" s="76" t="s">
        <v>516</v>
      </c>
      <c r="C75" s="44" t="s">
        <v>15</v>
      </c>
      <c r="D75" s="77"/>
      <c r="E75" s="78">
        <v>1</v>
      </c>
      <c r="F75" s="78"/>
      <c r="G75" s="131"/>
      <c r="H75" s="131">
        <f t="shared" si="9"/>
        <v>0</v>
      </c>
      <c r="I75" s="132"/>
      <c r="J75" s="133"/>
    </row>
    <row r="76" spans="1:10" ht="25.5" x14ac:dyDescent="0.25">
      <c r="A76" s="12"/>
      <c r="B76" s="76" t="s">
        <v>517</v>
      </c>
      <c r="C76" s="44" t="s">
        <v>15</v>
      </c>
      <c r="D76" s="77"/>
      <c r="E76" s="78">
        <v>1</v>
      </c>
      <c r="F76" s="78"/>
      <c r="G76" s="131"/>
      <c r="H76" s="131">
        <f t="shared" si="9"/>
        <v>0</v>
      </c>
      <c r="I76" s="132"/>
      <c r="J76" s="133"/>
    </row>
    <row r="77" spans="1:10" x14ac:dyDescent="0.25">
      <c r="A77" s="12"/>
      <c r="B77" s="76" t="s">
        <v>133</v>
      </c>
      <c r="C77" s="44" t="s">
        <v>15</v>
      </c>
      <c r="D77" s="77"/>
      <c r="E77" s="78">
        <v>1</v>
      </c>
      <c r="F77" s="78"/>
      <c r="G77" s="131"/>
      <c r="H77" s="131">
        <f t="shared" ref="H77" si="10">F77*G77</f>
        <v>0</v>
      </c>
      <c r="I77" s="132"/>
      <c r="J77" s="133"/>
    </row>
    <row r="78" spans="1:10" x14ac:dyDescent="0.25">
      <c r="A78" s="12"/>
      <c r="B78" s="76"/>
      <c r="C78" s="44"/>
      <c r="D78" s="77"/>
      <c r="E78" s="78"/>
      <c r="F78" s="78"/>
      <c r="G78" s="131"/>
      <c r="H78" s="131"/>
      <c r="I78" s="132"/>
      <c r="J78" s="133"/>
    </row>
    <row r="79" spans="1:10" x14ac:dyDescent="0.25">
      <c r="A79" s="12" t="s">
        <v>134</v>
      </c>
      <c r="B79" s="80" t="s">
        <v>135</v>
      </c>
      <c r="C79" s="44"/>
      <c r="D79" s="77"/>
      <c r="E79" s="78"/>
      <c r="F79" s="78"/>
      <c r="G79" s="131"/>
      <c r="H79" s="131"/>
      <c r="I79" s="132"/>
      <c r="J79" s="133"/>
    </row>
    <row r="80" spans="1:10" x14ac:dyDescent="0.25">
      <c r="A80" s="12"/>
      <c r="B80" s="76"/>
      <c r="C80" s="44"/>
      <c r="D80" s="77"/>
      <c r="E80" s="78"/>
      <c r="F80" s="78"/>
      <c r="G80" s="131"/>
      <c r="H80" s="131"/>
      <c r="I80" s="132"/>
      <c r="J80" s="133"/>
    </row>
    <row r="81" spans="1:12" ht="63.75" x14ac:dyDescent="0.25">
      <c r="A81" s="12"/>
      <c r="B81" s="79" t="s">
        <v>136</v>
      </c>
      <c r="C81" s="44"/>
      <c r="D81" s="77"/>
      <c r="E81" s="78"/>
      <c r="F81" s="78"/>
      <c r="G81" s="131"/>
      <c r="H81" s="131"/>
      <c r="I81" s="132"/>
      <c r="J81" s="133"/>
    </row>
    <row r="82" spans="1:12" x14ac:dyDescent="0.25">
      <c r="A82" s="12"/>
      <c r="B82" s="76"/>
      <c r="C82" s="44"/>
      <c r="D82" s="77"/>
      <c r="E82" s="78"/>
      <c r="F82" s="78"/>
      <c r="G82" s="131"/>
      <c r="H82" s="131"/>
      <c r="I82" s="132"/>
      <c r="J82" s="133"/>
    </row>
    <row r="83" spans="1:12" x14ac:dyDescent="0.25">
      <c r="A83" s="12"/>
      <c r="B83" s="81" t="s">
        <v>137</v>
      </c>
      <c r="C83" s="44"/>
      <c r="D83" s="77"/>
      <c r="E83" s="78"/>
      <c r="F83" s="78"/>
      <c r="G83" s="131"/>
      <c r="H83" s="131"/>
      <c r="I83" s="132"/>
      <c r="J83" s="133"/>
    </row>
    <row r="84" spans="1:12" x14ac:dyDescent="0.25">
      <c r="A84" s="12"/>
      <c r="B84" s="76" t="s">
        <v>500</v>
      </c>
      <c r="C84" s="44" t="s">
        <v>15</v>
      </c>
      <c r="D84" s="77"/>
      <c r="E84" s="78">
        <v>1</v>
      </c>
      <c r="F84" s="78"/>
      <c r="G84" s="131"/>
      <c r="H84" s="131">
        <f t="shared" ref="H84:H85" si="11">F84*G84</f>
        <v>0</v>
      </c>
      <c r="I84" s="132"/>
      <c r="J84" s="133"/>
    </row>
    <row r="85" spans="1:12" ht="25.5" x14ac:dyDescent="0.25">
      <c r="A85" s="12"/>
      <c r="B85" s="76" t="s">
        <v>501</v>
      </c>
      <c r="C85" s="44" t="s">
        <v>15</v>
      </c>
      <c r="D85" s="77"/>
      <c r="E85" s="78">
        <v>1</v>
      </c>
      <c r="F85" s="78"/>
      <c r="G85" s="131"/>
      <c r="H85" s="131">
        <f t="shared" si="11"/>
        <v>0</v>
      </c>
      <c r="I85" s="132"/>
      <c r="J85" s="133"/>
    </row>
    <row r="86" spans="1:12" ht="25.5" x14ac:dyDescent="0.25">
      <c r="A86" s="12"/>
      <c r="B86" s="76" t="s">
        <v>502</v>
      </c>
      <c r="C86" s="44" t="s">
        <v>15</v>
      </c>
      <c r="D86" s="77"/>
      <c r="E86" s="78">
        <v>1</v>
      </c>
      <c r="F86" s="78"/>
      <c r="G86" s="131"/>
      <c r="H86" s="131">
        <f t="shared" ref="H86:H101" si="12">F86*G86</f>
        <v>0</v>
      </c>
      <c r="I86" s="132"/>
      <c r="J86" s="133"/>
    </row>
    <row r="87" spans="1:12" ht="25.5" x14ac:dyDescent="0.25">
      <c r="A87" s="12"/>
      <c r="B87" s="76" t="s">
        <v>503</v>
      </c>
      <c r="C87" s="44" t="s">
        <v>15</v>
      </c>
      <c r="D87" s="77"/>
      <c r="E87" s="78">
        <v>1</v>
      </c>
      <c r="F87" s="78"/>
      <c r="G87" s="131"/>
      <c r="H87" s="131">
        <f t="shared" si="12"/>
        <v>0</v>
      </c>
      <c r="I87" s="132"/>
      <c r="J87" s="133"/>
    </row>
    <row r="88" spans="1:12" s="148" customFormat="1" ht="25.5" x14ac:dyDescent="0.25">
      <c r="A88" s="142"/>
      <c r="B88" s="143" t="s">
        <v>504</v>
      </c>
      <c r="C88" s="144" t="s">
        <v>15</v>
      </c>
      <c r="D88" s="74"/>
      <c r="E88" s="145">
        <v>1</v>
      </c>
      <c r="F88" s="145"/>
      <c r="G88" s="146"/>
      <c r="H88" s="146">
        <f t="shared" ref="H88" si="13">F88*G88</f>
        <v>0</v>
      </c>
      <c r="I88" s="135"/>
      <c r="J88" s="147"/>
      <c r="L88" s="149"/>
    </row>
    <row r="89" spans="1:12" ht="25.5" x14ac:dyDescent="0.25">
      <c r="A89" s="12"/>
      <c r="B89" s="76" t="s">
        <v>505</v>
      </c>
      <c r="C89" s="44" t="s">
        <v>15</v>
      </c>
      <c r="D89" s="77"/>
      <c r="E89" s="78">
        <v>1</v>
      </c>
      <c r="F89" s="78"/>
      <c r="G89" s="131"/>
      <c r="H89" s="131">
        <f>F89*G89</f>
        <v>0</v>
      </c>
      <c r="I89" s="132"/>
      <c r="J89" s="133"/>
    </row>
    <row r="90" spans="1:12" ht="25.5" x14ac:dyDescent="0.25">
      <c r="A90" s="12"/>
      <c r="B90" s="76" t="s">
        <v>506</v>
      </c>
      <c r="C90" s="44" t="s">
        <v>15</v>
      </c>
      <c r="D90" s="77"/>
      <c r="E90" s="78">
        <v>1</v>
      </c>
      <c r="F90" s="78"/>
      <c r="G90" s="131"/>
      <c r="H90" s="131">
        <f>F90*G90</f>
        <v>0</v>
      </c>
      <c r="I90" s="132"/>
      <c r="J90" s="133"/>
    </row>
    <row r="91" spans="1:12" s="148" customFormat="1" ht="25.5" x14ac:dyDescent="0.25">
      <c r="A91" s="142"/>
      <c r="B91" s="143" t="s">
        <v>507</v>
      </c>
      <c r="C91" s="144" t="s">
        <v>15</v>
      </c>
      <c r="D91" s="74"/>
      <c r="E91" s="145">
        <v>1</v>
      </c>
      <c r="F91" s="145"/>
      <c r="G91" s="146"/>
      <c r="H91" s="146">
        <f t="shared" ref="H91:H92" si="14">F91*G91</f>
        <v>0</v>
      </c>
      <c r="I91" s="135"/>
      <c r="J91" s="147"/>
      <c r="L91" s="149"/>
    </row>
    <row r="92" spans="1:12" s="148" customFormat="1" ht="25.5" x14ac:dyDescent="0.25">
      <c r="A92" s="142"/>
      <c r="B92" s="143" t="s">
        <v>508</v>
      </c>
      <c r="C92" s="144" t="s">
        <v>15</v>
      </c>
      <c r="D92" s="74"/>
      <c r="E92" s="145">
        <v>1</v>
      </c>
      <c r="F92" s="145"/>
      <c r="G92" s="146"/>
      <c r="H92" s="146">
        <f t="shared" si="14"/>
        <v>0</v>
      </c>
      <c r="I92" s="135"/>
      <c r="J92" s="147"/>
      <c r="L92" s="149"/>
    </row>
    <row r="93" spans="1:12" x14ac:dyDescent="0.25">
      <c r="A93" s="12"/>
      <c r="B93" s="76" t="s">
        <v>509</v>
      </c>
      <c r="C93" s="44" t="s">
        <v>15</v>
      </c>
      <c r="D93" s="77"/>
      <c r="E93" s="78">
        <v>3</v>
      </c>
      <c r="F93" s="78"/>
      <c r="G93" s="131"/>
      <c r="H93" s="131">
        <f t="shared" si="12"/>
        <v>0</v>
      </c>
      <c r="I93" s="132"/>
      <c r="J93" s="133"/>
    </row>
    <row r="94" spans="1:12" ht="25.5" x14ac:dyDescent="0.25">
      <c r="A94" s="12"/>
      <c r="B94" s="76" t="s">
        <v>510</v>
      </c>
      <c r="C94" s="44" t="s">
        <v>15</v>
      </c>
      <c r="D94" s="77"/>
      <c r="E94" s="78">
        <v>3</v>
      </c>
      <c r="F94" s="78"/>
      <c r="G94" s="131"/>
      <c r="H94" s="131">
        <f t="shared" si="12"/>
        <v>0</v>
      </c>
      <c r="I94" s="132"/>
      <c r="J94" s="133"/>
    </row>
    <row r="95" spans="1:12" ht="25.5" x14ac:dyDescent="0.25">
      <c r="A95" s="12"/>
      <c r="B95" s="76" t="s">
        <v>496</v>
      </c>
      <c r="C95" s="44" t="s">
        <v>15</v>
      </c>
      <c r="D95" s="77"/>
      <c r="E95" s="78">
        <v>3</v>
      </c>
      <c r="F95" s="78"/>
      <c r="G95" s="131"/>
      <c r="H95" s="131">
        <f t="shared" si="12"/>
        <v>0</v>
      </c>
      <c r="I95" s="132"/>
      <c r="J95" s="133"/>
    </row>
    <row r="96" spans="1:12" ht="25.5" x14ac:dyDescent="0.25">
      <c r="A96" s="12"/>
      <c r="B96" s="76" t="s">
        <v>497</v>
      </c>
      <c r="C96" s="44" t="s">
        <v>15</v>
      </c>
      <c r="D96" s="77"/>
      <c r="E96" s="78">
        <v>1</v>
      </c>
      <c r="F96" s="78"/>
      <c r="G96" s="131"/>
      <c r="H96" s="131">
        <f t="shared" si="12"/>
        <v>0</v>
      </c>
      <c r="I96" s="132"/>
      <c r="J96" s="133"/>
    </row>
    <row r="97" spans="1:10" ht="25.5" x14ac:dyDescent="0.25">
      <c r="A97" s="12"/>
      <c r="B97" s="76" t="s">
        <v>498</v>
      </c>
      <c r="C97" s="44" t="s">
        <v>15</v>
      </c>
      <c r="D97" s="77"/>
      <c r="E97" s="78">
        <v>2</v>
      </c>
      <c r="F97" s="78"/>
      <c r="G97" s="131"/>
      <c r="H97" s="131">
        <f t="shared" ref="H97" si="15">F97*G97</f>
        <v>0</v>
      </c>
      <c r="I97" s="132"/>
      <c r="J97" s="133"/>
    </row>
    <row r="98" spans="1:10" x14ac:dyDescent="0.25">
      <c r="A98" s="12"/>
      <c r="B98" s="76" t="s">
        <v>138</v>
      </c>
      <c r="C98" s="44" t="s">
        <v>15</v>
      </c>
      <c r="D98" s="77"/>
      <c r="E98" s="78">
        <v>4</v>
      </c>
      <c r="F98" s="78"/>
      <c r="G98" s="131"/>
      <c r="H98" s="131">
        <f t="shared" si="12"/>
        <v>0</v>
      </c>
      <c r="I98" s="132"/>
      <c r="J98" s="133"/>
    </row>
    <row r="99" spans="1:10" x14ac:dyDescent="0.25">
      <c r="A99" s="12"/>
      <c r="B99" s="76"/>
      <c r="C99" s="44"/>
      <c r="D99" s="77"/>
      <c r="E99" s="78"/>
      <c r="F99" s="78"/>
      <c r="G99" s="131"/>
      <c r="H99" s="131">
        <f t="shared" si="12"/>
        <v>0</v>
      </c>
      <c r="I99" s="132"/>
      <c r="J99" s="133"/>
    </row>
    <row r="100" spans="1:10" x14ac:dyDescent="0.25">
      <c r="A100" s="12"/>
      <c r="B100" s="81" t="s">
        <v>139</v>
      </c>
      <c r="C100" s="44"/>
      <c r="D100" s="77"/>
      <c r="E100" s="78"/>
      <c r="F100" s="78"/>
      <c r="G100" s="131"/>
      <c r="H100" s="131">
        <f t="shared" si="12"/>
        <v>0</v>
      </c>
      <c r="I100" s="132"/>
      <c r="J100" s="133"/>
    </row>
    <row r="101" spans="1:10" ht="25.5" x14ac:dyDescent="0.25">
      <c r="A101" s="12"/>
      <c r="B101" s="76" t="s">
        <v>511</v>
      </c>
      <c r="C101" s="44" t="s">
        <v>15</v>
      </c>
      <c r="D101" s="77"/>
      <c r="E101" s="78">
        <v>3</v>
      </c>
      <c r="F101" s="78"/>
      <c r="G101" s="131"/>
      <c r="H101" s="131">
        <f t="shared" si="12"/>
        <v>0</v>
      </c>
      <c r="I101" s="132"/>
      <c r="J101" s="133"/>
    </row>
    <row r="102" spans="1:10" x14ac:dyDescent="0.25">
      <c r="A102" s="12"/>
      <c r="B102" s="76" t="s">
        <v>140</v>
      </c>
      <c r="C102" s="44" t="s">
        <v>39</v>
      </c>
      <c r="D102" s="77"/>
      <c r="E102" s="78"/>
      <c r="F102" s="78"/>
      <c r="G102" s="131"/>
      <c r="H102" s="131">
        <f>F102*G102</f>
        <v>0</v>
      </c>
      <c r="I102" s="132"/>
      <c r="J102" s="133"/>
    </row>
    <row r="103" spans="1:10" x14ac:dyDescent="0.25">
      <c r="A103" s="12"/>
      <c r="B103" s="76" t="s">
        <v>138</v>
      </c>
      <c r="C103" s="44" t="s">
        <v>15</v>
      </c>
      <c r="D103" s="77"/>
      <c r="E103" s="78">
        <v>4</v>
      </c>
      <c r="F103" s="78"/>
      <c r="G103" s="131"/>
      <c r="H103" s="131">
        <f>F103*G103</f>
        <v>0</v>
      </c>
      <c r="I103" s="132"/>
      <c r="J103" s="133"/>
    </row>
    <row r="104" spans="1:10" x14ac:dyDescent="0.25">
      <c r="A104" s="12"/>
      <c r="B104" s="76"/>
      <c r="C104" s="44"/>
      <c r="D104" s="77"/>
      <c r="E104" s="78"/>
      <c r="F104" s="78"/>
      <c r="G104" s="131"/>
      <c r="H104" s="131"/>
      <c r="I104" s="132"/>
      <c r="J104" s="133"/>
    </row>
    <row r="105" spans="1:10" x14ac:dyDescent="0.25">
      <c r="A105" s="12"/>
      <c r="B105" s="81" t="s">
        <v>141</v>
      </c>
      <c r="C105" s="44"/>
      <c r="D105" s="77"/>
      <c r="E105" s="78"/>
      <c r="F105" s="78"/>
      <c r="G105" s="131"/>
      <c r="H105" s="131"/>
      <c r="I105" s="132"/>
      <c r="J105" s="133"/>
    </row>
    <row r="106" spans="1:10" ht="25.5" x14ac:dyDescent="0.25">
      <c r="A106" s="12"/>
      <c r="B106" s="76" t="s">
        <v>512</v>
      </c>
      <c r="C106" s="44" t="s">
        <v>15</v>
      </c>
      <c r="D106" s="77"/>
      <c r="E106" s="78">
        <v>1</v>
      </c>
      <c r="F106" s="78"/>
      <c r="G106" s="131"/>
      <c r="H106" s="131">
        <f t="shared" ref="H106:H107" si="16">F106*G106</f>
        <v>0</v>
      </c>
      <c r="I106" s="132"/>
      <c r="J106" s="133"/>
    </row>
    <row r="107" spans="1:10" ht="25.5" x14ac:dyDescent="0.25">
      <c r="A107" s="12"/>
      <c r="B107" s="76" t="s">
        <v>513</v>
      </c>
      <c r="C107" s="44" t="s">
        <v>15</v>
      </c>
      <c r="D107" s="77"/>
      <c r="E107" s="78">
        <v>4</v>
      </c>
      <c r="F107" s="78"/>
      <c r="G107" s="131"/>
      <c r="H107" s="131">
        <f t="shared" si="16"/>
        <v>0</v>
      </c>
      <c r="I107" s="132"/>
      <c r="J107" s="133"/>
    </row>
    <row r="108" spans="1:10" x14ac:dyDescent="0.25">
      <c r="A108" s="12"/>
      <c r="B108" s="76" t="s">
        <v>138</v>
      </c>
      <c r="C108" s="44" t="s">
        <v>15</v>
      </c>
      <c r="D108" s="77"/>
      <c r="E108" s="78">
        <v>4</v>
      </c>
      <c r="F108" s="78"/>
      <c r="G108" s="131"/>
      <c r="H108" s="131">
        <f>F108*G108</f>
        <v>0</v>
      </c>
      <c r="I108" s="132"/>
      <c r="J108" s="133"/>
    </row>
    <row r="109" spans="1:10" x14ac:dyDescent="0.25">
      <c r="A109" s="12"/>
      <c r="B109" s="76"/>
      <c r="C109" s="44"/>
      <c r="D109" s="77"/>
      <c r="E109" s="78"/>
      <c r="F109" s="78"/>
      <c r="G109" s="131"/>
      <c r="H109" s="131"/>
      <c r="I109" s="132"/>
      <c r="J109" s="133"/>
    </row>
    <row r="110" spans="1:10" x14ac:dyDescent="0.25">
      <c r="A110" s="12" t="s">
        <v>142</v>
      </c>
      <c r="B110" s="80" t="s">
        <v>143</v>
      </c>
      <c r="C110" s="44"/>
      <c r="D110" s="77"/>
      <c r="E110" s="78"/>
      <c r="F110" s="78"/>
      <c r="G110" s="131"/>
      <c r="H110" s="131"/>
      <c r="I110" s="132"/>
      <c r="J110" s="133"/>
    </row>
    <row r="111" spans="1:10" x14ac:dyDescent="0.25">
      <c r="A111" s="12"/>
      <c r="B111" s="76" t="s">
        <v>144</v>
      </c>
      <c r="C111" s="44" t="s">
        <v>15</v>
      </c>
      <c r="D111" s="77"/>
      <c r="E111" s="78">
        <v>1</v>
      </c>
      <c r="F111" s="78"/>
      <c r="G111" s="131"/>
      <c r="H111" s="131">
        <f>F111*G111</f>
        <v>0</v>
      </c>
      <c r="I111" s="132"/>
      <c r="J111" s="133"/>
    </row>
    <row r="112" spans="1:10" x14ac:dyDescent="0.25">
      <c r="A112" s="12"/>
      <c r="B112" s="76"/>
      <c r="C112" s="44"/>
      <c r="D112" s="77"/>
      <c r="E112" s="78"/>
      <c r="F112" s="78"/>
      <c r="G112" s="131"/>
      <c r="H112" s="131"/>
      <c r="I112" s="132"/>
      <c r="J112" s="133"/>
    </row>
    <row r="113" spans="1:10" x14ac:dyDescent="0.25">
      <c r="A113" s="12" t="s">
        <v>145</v>
      </c>
      <c r="B113" s="80" t="s">
        <v>146</v>
      </c>
      <c r="C113" s="44"/>
      <c r="D113" s="77"/>
      <c r="E113" s="78"/>
      <c r="F113" s="78"/>
      <c r="G113" s="131"/>
      <c r="H113" s="131"/>
      <c r="I113" s="132"/>
      <c r="J113" s="133"/>
    </row>
    <row r="114" spans="1:10" ht="25.5" x14ac:dyDescent="0.25">
      <c r="A114" s="12"/>
      <c r="B114" s="76" t="s">
        <v>147</v>
      </c>
      <c r="C114" s="44" t="s">
        <v>15</v>
      </c>
      <c r="D114" s="77"/>
      <c r="E114" s="78">
        <v>1</v>
      </c>
      <c r="F114" s="78"/>
      <c r="G114" s="131"/>
      <c r="H114" s="131">
        <f>F114*G114</f>
        <v>0</v>
      </c>
      <c r="I114" s="132"/>
      <c r="J114" s="133"/>
    </row>
    <row r="115" spans="1:10" ht="24.75" customHeight="1" x14ac:dyDescent="0.25">
      <c r="A115" s="12"/>
      <c r="B115" s="76" t="s">
        <v>148</v>
      </c>
      <c r="C115" s="44" t="s">
        <v>15</v>
      </c>
      <c r="D115" s="77"/>
      <c r="E115" s="78">
        <v>1</v>
      </c>
      <c r="F115" s="78"/>
      <c r="G115" s="131"/>
      <c r="H115" s="131">
        <f t="shared" ref="H115:H118" si="17">F115*G115</f>
        <v>0</v>
      </c>
      <c r="I115" s="132"/>
      <c r="J115" s="133"/>
    </row>
    <row r="116" spans="1:10" hidden="1" x14ac:dyDescent="0.25">
      <c r="A116" s="12"/>
      <c r="B116" s="76"/>
      <c r="C116" s="44"/>
      <c r="D116" s="77"/>
      <c r="E116" s="78"/>
      <c r="F116" s="78"/>
      <c r="G116" s="131"/>
      <c r="H116" s="131"/>
      <c r="I116" s="132"/>
      <c r="J116" s="133"/>
    </row>
    <row r="117" spans="1:10" x14ac:dyDescent="0.25">
      <c r="A117" s="12" t="s">
        <v>149</v>
      </c>
      <c r="B117" s="80" t="s">
        <v>150</v>
      </c>
      <c r="C117" s="44"/>
      <c r="D117" s="77"/>
      <c r="E117" s="78"/>
      <c r="F117" s="78"/>
      <c r="G117" s="131"/>
      <c r="H117" s="131"/>
      <c r="I117" s="132"/>
      <c r="J117" s="133"/>
    </row>
    <row r="118" spans="1:10" ht="25.5" x14ac:dyDescent="0.25">
      <c r="A118" s="12"/>
      <c r="B118" s="76" t="s">
        <v>523</v>
      </c>
      <c r="C118" s="44" t="s">
        <v>15</v>
      </c>
      <c r="D118" s="77"/>
      <c r="E118" s="78">
        <v>1</v>
      </c>
      <c r="F118" s="78"/>
      <c r="G118" s="131"/>
      <c r="H118" s="131">
        <f t="shared" si="17"/>
        <v>0</v>
      </c>
      <c r="I118" s="132"/>
      <c r="J118" s="133"/>
    </row>
    <row r="119" spans="1:10" ht="25.5" x14ac:dyDescent="0.25">
      <c r="A119" s="12"/>
      <c r="B119" s="76" t="s">
        <v>524</v>
      </c>
      <c r="C119" s="44" t="s">
        <v>15</v>
      </c>
      <c r="D119" s="77"/>
      <c r="E119" s="78">
        <v>1</v>
      </c>
      <c r="F119" s="78"/>
      <c r="G119" s="131"/>
      <c r="H119" s="131">
        <f t="shared" ref="H119" si="18">F119*G119</f>
        <v>0</v>
      </c>
      <c r="I119" s="132"/>
      <c r="J119" s="133"/>
    </row>
    <row r="120" spans="1:10" x14ac:dyDescent="0.25">
      <c r="A120" s="72" t="s">
        <v>151</v>
      </c>
      <c r="B120" s="73" t="s">
        <v>152</v>
      </c>
      <c r="C120" s="72"/>
      <c r="D120" s="74"/>
      <c r="E120" s="75"/>
      <c r="F120" s="75"/>
      <c r="G120" s="134"/>
      <c r="H120" s="134"/>
      <c r="I120" s="135"/>
      <c r="J120" s="130">
        <f>SUM(H121:H123)</f>
        <v>0</v>
      </c>
    </row>
    <row r="121" spans="1:10" x14ac:dyDescent="0.25">
      <c r="A121" s="12"/>
      <c r="B121" s="76"/>
      <c r="C121" s="44"/>
      <c r="D121" s="77"/>
      <c r="E121" s="78"/>
      <c r="F121" s="78"/>
      <c r="G121" s="131"/>
      <c r="H121" s="131"/>
      <c r="I121" s="132"/>
      <c r="J121" s="133"/>
    </row>
    <row r="122" spans="1:10" x14ac:dyDescent="0.25">
      <c r="A122" s="12"/>
      <c r="B122" s="76" t="s">
        <v>153</v>
      </c>
      <c r="C122" s="44" t="s">
        <v>39</v>
      </c>
      <c r="D122" s="77"/>
      <c r="E122" s="78"/>
      <c r="F122" s="78"/>
      <c r="G122" s="131"/>
      <c r="H122" s="131"/>
      <c r="I122" s="132"/>
      <c r="J122" s="133"/>
    </row>
    <row r="123" spans="1:10" x14ac:dyDescent="0.25">
      <c r="A123" s="12"/>
      <c r="B123" s="76"/>
      <c r="C123" s="44"/>
      <c r="D123" s="77"/>
      <c r="E123" s="78"/>
      <c r="F123" s="78"/>
      <c r="G123" s="131"/>
      <c r="H123" s="131"/>
      <c r="I123" s="132"/>
      <c r="J123" s="133"/>
    </row>
    <row r="124" spans="1:10" x14ac:dyDescent="0.25">
      <c r="A124" s="72" t="s">
        <v>154</v>
      </c>
      <c r="B124" s="73" t="s">
        <v>155</v>
      </c>
      <c r="C124" s="72"/>
      <c r="D124" s="74"/>
      <c r="E124" s="75"/>
      <c r="F124" s="75"/>
      <c r="G124" s="134"/>
      <c r="H124" s="134"/>
      <c r="I124" s="135"/>
      <c r="J124" s="130">
        <f>SUM(H125:H131)</f>
        <v>0</v>
      </c>
    </row>
    <row r="125" spans="1:10" x14ac:dyDescent="0.25">
      <c r="A125" s="12"/>
      <c r="B125" s="76"/>
      <c r="C125" s="44"/>
      <c r="D125" s="77"/>
      <c r="E125" s="78"/>
      <c r="F125" s="78"/>
      <c r="G125" s="131"/>
      <c r="H125" s="131">
        <f t="shared" ref="H125:H130" si="19">F125*G125</f>
        <v>0</v>
      </c>
      <c r="I125" s="132"/>
      <c r="J125" s="133"/>
    </row>
    <row r="126" spans="1:10" ht="25.5" x14ac:dyDescent="0.25">
      <c r="A126" s="12"/>
      <c r="B126" s="76" t="s">
        <v>156</v>
      </c>
      <c r="C126" s="44" t="s">
        <v>15</v>
      </c>
      <c r="D126" s="77"/>
      <c r="E126" s="78">
        <v>1</v>
      </c>
      <c r="F126" s="78"/>
      <c r="G126" s="131"/>
      <c r="H126" s="131">
        <f t="shared" si="19"/>
        <v>0</v>
      </c>
      <c r="I126" s="132"/>
      <c r="J126" s="133"/>
    </row>
    <row r="127" spans="1:10" ht="25.5" x14ac:dyDescent="0.25">
      <c r="A127" s="12"/>
      <c r="B127" s="76" t="s">
        <v>157</v>
      </c>
      <c r="C127" s="44" t="s">
        <v>15</v>
      </c>
      <c r="D127" s="77"/>
      <c r="E127" s="78">
        <v>1</v>
      </c>
      <c r="F127" s="78"/>
      <c r="G127" s="131"/>
      <c r="H127" s="131">
        <f t="shared" si="19"/>
        <v>0</v>
      </c>
      <c r="I127" s="132"/>
      <c r="J127" s="133"/>
    </row>
    <row r="128" spans="1:10" ht="25.5" x14ac:dyDescent="0.25">
      <c r="A128" s="12"/>
      <c r="B128" s="76" t="s">
        <v>158</v>
      </c>
      <c r="C128" s="44" t="s">
        <v>15</v>
      </c>
      <c r="D128" s="77"/>
      <c r="E128" s="78">
        <v>1</v>
      </c>
      <c r="F128" s="78"/>
      <c r="G128" s="131"/>
      <c r="H128" s="131">
        <f t="shared" si="19"/>
        <v>0</v>
      </c>
      <c r="I128" s="132"/>
      <c r="J128" s="133"/>
    </row>
    <row r="129" spans="1:10" x14ac:dyDescent="0.25">
      <c r="A129" s="12"/>
      <c r="B129" s="76" t="s">
        <v>117</v>
      </c>
      <c r="C129" s="44" t="s">
        <v>15</v>
      </c>
      <c r="D129" s="77"/>
      <c r="E129" s="78">
        <v>3</v>
      </c>
      <c r="F129" s="78"/>
      <c r="G129" s="131"/>
      <c r="H129" s="131">
        <f t="shared" si="19"/>
        <v>0</v>
      </c>
      <c r="I129" s="132"/>
      <c r="J129" s="133"/>
    </row>
    <row r="130" spans="1:10" ht="25.5" x14ac:dyDescent="0.25">
      <c r="A130" s="12"/>
      <c r="B130" s="76" t="s">
        <v>159</v>
      </c>
      <c r="C130" s="44" t="s">
        <v>15</v>
      </c>
      <c r="D130" s="77"/>
      <c r="E130" s="78">
        <v>1</v>
      </c>
      <c r="F130" s="78"/>
      <c r="G130" s="131"/>
      <c r="H130" s="131">
        <f t="shared" si="19"/>
        <v>0</v>
      </c>
      <c r="I130" s="132"/>
      <c r="J130" s="133"/>
    </row>
    <row r="131" spans="1:10" x14ac:dyDescent="0.25">
      <c r="A131" s="12"/>
      <c r="B131" s="76"/>
      <c r="C131" s="44"/>
      <c r="D131" s="77"/>
      <c r="E131" s="78"/>
      <c r="F131" s="78"/>
      <c r="G131" s="131"/>
      <c r="H131" s="131"/>
      <c r="I131" s="132"/>
      <c r="J131" s="133"/>
    </row>
    <row r="132" spans="1:10" x14ac:dyDescent="0.25">
      <c r="A132" s="72" t="s">
        <v>160</v>
      </c>
      <c r="B132" s="73" t="s">
        <v>161</v>
      </c>
      <c r="C132" s="72"/>
      <c r="D132" s="74"/>
      <c r="E132" s="75"/>
      <c r="F132" s="75"/>
      <c r="G132" s="134"/>
      <c r="H132" s="134"/>
      <c r="I132" s="135"/>
      <c r="J132" s="130">
        <f>SUM(H133:H137)</f>
        <v>0</v>
      </c>
    </row>
    <row r="133" spans="1:10" x14ac:dyDescent="0.25">
      <c r="A133" s="12"/>
      <c r="B133" s="76"/>
      <c r="C133" s="44"/>
      <c r="D133" s="77"/>
      <c r="E133" s="78"/>
      <c r="F133" s="78"/>
      <c r="G133" s="131"/>
      <c r="H133" s="131">
        <f t="shared" ref="H133:H137" si="20">F133*G133</f>
        <v>0</v>
      </c>
      <c r="I133" s="132"/>
      <c r="J133" s="133"/>
    </row>
    <row r="134" spans="1:10" x14ac:dyDescent="0.25">
      <c r="A134" s="12"/>
      <c r="B134" s="76" t="s">
        <v>162</v>
      </c>
      <c r="C134" s="44" t="s">
        <v>15</v>
      </c>
      <c r="D134" s="77"/>
      <c r="E134" s="78">
        <v>1</v>
      </c>
      <c r="F134" s="78"/>
      <c r="G134" s="131"/>
      <c r="H134" s="131">
        <f t="shared" si="20"/>
        <v>0</v>
      </c>
      <c r="I134" s="132"/>
      <c r="J134" s="133"/>
    </row>
    <row r="135" spans="1:10" ht="25.5" x14ac:dyDescent="0.25">
      <c r="A135" s="12"/>
      <c r="B135" s="76" t="s">
        <v>163</v>
      </c>
      <c r="C135" s="44" t="s">
        <v>39</v>
      </c>
      <c r="D135" s="77"/>
      <c r="E135" s="78"/>
      <c r="F135" s="78"/>
      <c r="G135" s="131"/>
      <c r="H135" s="131"/>
      <c r="I135" s="132"/>
      <c r="J135" s="133"/>
    </row>
    <row r="136" spans="1:10" x14ac:dyDescent="0.25">
      <c r="A136" s="12"/>
      <c r="B136" s="76" t="s">
        <v>164</v>
      </c>
      <c r="C136" s="44" t="s">
        <v>14</v>
      </c>
      <c r="D136" s="77"/>
      <c r="E136" s="78">
        <v>1</v>
      </c>
      <c r="F136" s="78"/>
      <c r="G136" s="131"/>
      <c r="H136" s="131">
        <f t="shared" si="20"/>
        <v>0</v>
      </c>
      <c r="I136" s="132"/>
      <c r="J136" s="133"/>
    </row>
    <row r="137" spans="1:10" x14ac:dyDescent="0.25">
      <c r="A137" s="12"/>
      <c r="B137" s="76" t="s">
        <v>165</v>
      </c>
      <c r="C137" s="44" t="s">
        <v>14</v>
      </c>
      <c r="D137" s="77"/>
      <c r="E137" s="78">
        <v>1</v>
      </c>
      <c r="F137" s="78"/>
      <c r="G137" s="131"/>
      <c r="H137" s="131">
        <f t="shared" si="20"/>
        <v>0</v>
      </c>
      <c r="I137" s="132"/>
      <c r="J137" s="133"/>
    </row>
    <row r="138" spans="1:10" x14ac:dyDescent="0.25">
      <c r="A138" s="12"/>
      <c r="B138" s="76"/>
      <c r="C138" s="44"/>
      <c r="D138" s="77"/>
      <c r="E138" s="78"/>
      <c r="F138" s="78"/>
      <c r="G138" s="131"/>
      <c r="H138" s="131"/>
      <c r="I138" s="132"/>
      <c r="J138" s="133"/>
    </row>
    <row r="139" spans="1:10" x14ac:dyDescent="0.25">
      <c r="A139" s="72" t="s">
        <v>166</v>
      </c>
      <c r="B139" s="73" t="s">
        <v>167</v>
      </c>
      <c r="C139" s="72"/>
      <c r="D139" s="74"/>
      <c r="E139" s="75"/>
      <c r="F139" s="75"/>
      <c r="G139" s="134"/>
      <c r="H139" s="134"/>
      <c r="I139" s="135"/>
      <c r="J139" s="130">
        <f>SUM(H140:H194)</f>
        <v>0</v>
      </c>
    </row>
    <row r="140" spans="1:10" x14ac:dyDescent="0.25">
      <c r="A140" s="12"/>
      <c r="B140" s="76"/>
      <c r="C140" s="44"/>
      <c r="D140" s="77"/>
      <c r="E140" s="78"/>
      <c r="F140" s="78"/>
      <c r="G140" s="131"/>
      <c r="H140" s="131"/>
      <c r="I140" s="132"/>
      <c r="J140" s="133"/>
    </row>
    <row r="141" spans="1:10" x14ac:dyDescent="0.25">
      <c r="A141" s="12"/>
      <c r="B141" s="76" t="s">
        <v>168</v>
      </c>
      <c r="C141" s="44" t="s">
        <v>39</v>
      </c>
      <c r="D141" s="77"/>
      <c r="E141" s="78"/>
      <c r="F141" s="78"/>
      <c r="G141" s="131"/>
      <c r="H141" s="131"/>
      <c r="I141" s="132"/>
      <c r="J141" s="133"/>
    </row>
    <row r="142" spans="1:10" x14ac:dyDescent="0.25">
      <c r="A142" s="12"/>
      <c r="B142" s="76"/>
      <c r="C142" s="44"/>
      <c r="D142" s="77"/>
      <c r="E142" s="78"/>
      <c r="F142" s="78"/>
      <c r="G142" s="131"/>
      <c r="H142" s="131"/>
      <c r="I142" s="132"/>
      <c r="J142" s="133"/>
    </row>
    <row r="143" spans="1:10" x14ac:dyDescent="0.25">
      <c r="A143" s="12" t="s">
        <v>169</v>
      </c>
      <c r="B143" s="80" t="s">
        <v>170</v>
      </c>
      <c r="C143" s="44"/>
      <c r="D143" s="77"/>
      <c r="E143" s="78"/>
      <c r="F143" s="78"/>
      <c r="G143" s="131"/>
      <c r="H143" s="131"/>
      <c r="I143" s="132"/>
      <c r="J143" s="133"/>
    </row>
    <row r="144" spans="1:10" x14ac:dyDescent="0.25">
      <c r="A144" s="12"/>
      <c r="B144" s="76" t="s">
        <v>106</v>
      </c>
      <c r="C144" s="44" t="s">
        <v>14</v>
      </c>
      <c r="D144" s="77"/>
      <c r="E144" s="78">
        <v>1</v>
      </c>
      <c r="F144" s="78"/>
      <c r="G144" s="131"/>
      <c r="H144" s="131">
        <f t="shared" ref="H144" si="21">F144*G144</f>
        <v>0</v>
      </c>
      <c r="I144" s="132"/>
      <c r="J144" s="133"/>
    </row>
    <row r="145" spans="1:10" x14ac:dyDescent="0.25">
      <c r="A145" s="12"/>
      <c r="B145" s="76"/>
      <c r="C145" s="44"/>
      <c r="D145" s="77"/>
      <c r="E145" s="78"/>
      <c r="F145" s="78"/>
      <c r="G145" s="131"/>
      <c r="H145" s="131"/>
      <c r="I145" s="132"/>
      <c r="J145" s="133"/>
    </row>
    <row r="146" spans="1:10" x14ac:dyDescent="0.25">
      <c r="A146" s="12" t="s">
        <v>171</v>
      </c>
      <c r="B146" s="80" t="s">
        <v>172</v>
      </c>
      <c r="C146" s="44"/>
      <c r="D146" s="77"/>
      <c r="E146" s="78"/>
      <c r="F146" s="78"/>
      <c r="G146" s="131"/>
      <c r="H146" s="131"/>
      <c r="I146" s="132"/>
      <c r="J146" s="133"/>
    </row>
    <row r="147" spans="1:10" x14ac:dyDescent="0.25">
      <c r="A147" s="12"/>
      <c r="B147" s="76" t="s">
        <v>173</v>
      </c>
      <c r="C147" s="44" t="s">
        <v>14</v>
      </c>
      <c r="D147" s="77"/>
      <c r="E147" s="78">
        <v>1</v>
      </c>
      <c r="F147" s="78"/>
      <c r="G147" s="131"/>
      <c r="H147" s="131">
        <f t="shared" ref="H147:H168" si="22">F147*G147</f>
        <v>0</v>
      </c>
      <c r="I147" s="132"/>
      <c r="J147" s="133"/>
    </row>
    <row r="148" spans="1:10" x14ac:dyDescent="0.25">
      <c r="A148" s="12"/>
      <c r="B148" s="76"/>
      <c r="C148" s="44"/>
      <c r="D148" s="77"/>
      <c r="E148" s="78"/>
      <c r="F148" s="78"/>
      <c r="G148" s="131"/>
      <c r="H148" s="131"/>
      <c r="I148" s="132"/>
      <c r="J148" s="133"/>
    </row>
    <row r="149" spans="1:10" x14ac:dyDescent="0.25">
      <c r="A149" s="12" t="s">
        <v>174</v>
      </c>
      <c r="B149" s="80" t="s">
        <v>175</v>
      </c>
      <c r="C149" s="44"/>
      <c r="D149" s="82"/>
      <c r="E149" s="83"/>
      <c r="F149" s="83"/>
      <c r="G149" s="131"/>
      <c r="H149" s="131"/>
      <c r="I149" s="132"/>
      <c r="J149" s="133"/>
    </row>
    <row r="150" spans="1:10" x14ac:dyDescent="0.25">
      <c r="A150" s="12"/>
      <c r="B150" s="76" t="s">
        <v>176</v>
      </c>
      <c r="C150" s="44" t="s">
        <v>39</v>
      </c>
      <c r="D150" s="82"/>
      <c r="E150" s="83"/>
      <c r="F150" s="83"/>
      <c r="G150" s="131"/>
      <c r="H150" s="131"/>
      <c r="I150" s="132"/>
      <c r="J150" s="133"/>
    </row>
    <row r="151" spans="1:10" x14ac:dyDescent="0.25">
      <c r="A151" s="12"/>
      <c r="B151" s="84"/>
      <c r="C151" s="85"/>
      <c r="D151" s="82"/>
      <c r="E151" s="83"/>
      <c r="F151" s="83"/>
      <c r="G151" s="131"/>
      <c r="H151" s="131"/>
      <c r="I151" s="132"/>
      <c r="J151" s="133"/>
    </row>
    <row r="152" spans="1:10" x14ac:dyDescent="0.25">
      <c r="A152" s="12" t="s">
        <v>177</v>
      </c>
      <c r="B152" s="80" t="s">
        <v>178</v>
      </c>
      <c r="C152" s="44"/>
      <c r="D152" s="77"/>
      <c r="E152" s="78"/>
      <c r="F152" s="78"/>
      <c r="G152" s="131"/>
      <c r="H152" s="131"/>
      <c r="I152" s="132"/>
      <c r="J152" s="133"/>
    </row>
    <row r="153" spans="1:10" x14ac:dyDescent="0.25">
      <c r="A153" s="12"/>
      <c r="B153" s="76" t="s">
        <v>179</v>
      </c>
      <c r="C153" s="44" t="s">
        <v>14</v>
      </c>
      <c r="D153" s="77"/>
      <c r="E153" s="78">
        <v>1</v>
      </c>
      <c r="F153" s="78"/>
      <c r="G153" s="131"/>
      <c r="H153" s="131">
        <f t="shared" si="22"/>
        <v>0</v>
      </c>
      <c r="I153" s="132"/>
      <c r="J153" s="133"/>
    </row>
    <row r="154" spans="1:10" x14ac:dyDescent="0.25">
      <c r="A154" s="12"/>
      <c r="B154" s="76" t="s">
        <v>180</v>
      </c>
      <c r="C154" s="44" t="s">
        <v>14</v>
      </c>
      <c r="D154" s="77"/>
      <c r="E154" s="78">
        <v>1</v>
      </c>
      <c r="F154" s="78"/>
      <c r="G154" s="131"/>
      <c r="H154" s="131">
        <f t="shared" si="22"/>
        <v>0</v>
      </c>
      <c r="I154" s="132"/>
      <c r="J154" s="133"/>
    </row>
    <row r="155" spans="1:10" x14ac:dyDescent="0.25">
      <c r="A155" s="12"/>
      <c r="B155" s="76"/>
      <c r="C155" s="44"/>
      <c r="D155" s="77"/>
      <c r="E155" s="78"/>
      <c r="F155" s="78"/>
      <c r="G155" s="131"/>
      <c r="H155" s="131"/>
      <c r="I155" s="132"/>
      <c r="J155" s="133"/>
    </row>
    <row r="156" spans="1:10" x14ac:dyDescent="0.25">
      <c r="A156" s="12" t="s">
        <v>181</v>
      </c>
      <c r="B156" s="80" t="s">
        <v>182</v>
      </c>
      <c r="C156" s="44"/>
      <c r="D156" s="77"/>
      <c r="E156" s="78"/>
      <c r="F156" s="78"/>
      <c r="G156" s="131"/>
      <c r="H156" s="131"/>
      <c r="I156" s="132"/>
      <c r="J156" s="133"/>
    </row>
    <row r="157" spans="1:10" x14ac:dyDescent="0.25">
      <c r="A157" s="12"/>
      <c r="B157" s="76" t="s">
        <v>183</v>
      </c>
      <c r="C157" s="44" t="s">
        <v>14</v>
      </c>
      <c r="D157" s="77"/>
      <c r="E157" s="78">
        <v>1</v>
      </c>
      <c r="F157" s="78"/>
      <c r="G157" s="131"/>
      <c r="H157" s="131">
        <f t="shared" si="22"/>
        <v>0</v>
      </c>
      <c r="I157" s="132"/>
      <c r="J157" s="133"/>
    </row>
    <row r="158" spans="1:10" x14ac:dyDescent="0.25">
      <c r="A158" s="12"/>
      <c r="B158" s="76" t="s">
        <v>184</v>
      </c>
      <c r="C158" s="44" t="s">
        <v>14</v>
      </c>
      <c r="D158" s="77"/>
      <c r="E158" s="78">
        <v>1</v>
      </c>
      <c r="F158" s="78"/>
      <c r="G158" s="131"/>
      <c r="H158" s="131">
        <f t="shared" si="22"/>
        <v>0</v>
      </c>
      <c r="I158" s="132"/>
      <c r="J158" s="133"/>
    </row>
    <row r="159" spans="1:10" x14ac:dyDescent="0.25">
      <c r="A159" s="12"/>
      <c r="B159" s="76"/>
      <c r="C159" s="44"/>
      <c r="D159" s="77"/>
      <c r="E159" s="78"/>
      <c r="F159" s="78"/>
      <c r="G159" s="131"/>
      <c r="H159" s="131"/>
      <c r="I159" s="132"/>
      <c r="J159" s="133"/>
    </row>
    <row r="160" spans="1:10" x14ac:dyDescent="0.25">
      <c r="A160" s="12" t="s">
        <v>185</v>
      </c>
      <c r="B160" s="80" t="s">
        <v>186</v>
      </c>
      <c r="C160" s="44"/>
      <c r="D160" s="77"/>
      <c r="E160" s="78"/>
      <c r="F160" s="78"/>
      <c r="G160" s="131"/>
      <c r="H160" s="131"/>
      <c r="I160" s="132"/>
      <c r="J160" s="133"/>
    </row>
    <row r="161" spans="1:10" x14ac:dyDescent="0.25">
      <c r="A161" s="12"/>
      <c r="B161" s="76" t="s">
        <v>187</v>
      </c>
      <c r="C161" s="44" t="s">
        <v>14</v>
      </c>
      <c r="D161" s="77"/>
      <c r="E161" s="78">
        <v>1</v>
      </c>
      <c r="F161" s="78"/>
      <c r="G161" s="131"/>
      <c r="H161" s="131">
        <f>F161*G161</f>
        <v>0</v>
      </c>
      <c r="I161" s="132"/>
      <c r="J161" s="133"/>
    </row>
    <row r="162" spans="1:10" x14ac:dyDescent="0.25">
      <c r="A162" s="12"/>
      <c r="B162" s="86"/>
      <c r="C162" s="85"/>
      <c r="D162" s="82"/>
      <c r="E162" s="83"/>
      <c r="F162" s="83"/>
      <c r="G162" s="131"/>
      <c r="H162" s="131"/>
      <c r="I162" s="132"/>
      <c r="J162" s="133"/>
    </row>
    <row r="163" spans="1:10" x14ac:dyDescent="0.25">
      <c r="A163" s="12" t="s">
        <v>188</v>
      </c>
      <c r="B163" s="80" t="s">
        <v>189</v>
      </c>
      <c r="C163" s="44"/>
      <c r="D163" s="77"/>
      <c r="E163" s="78"/>
      <c r="F163" s="78"/>
      <c r="G163" s="131"/>
      <c r="H163" s="131"/>
      <c r="I163" s="132"/>
      <c r="J163" s="133"/>
    </row>
    <row r="164" spans="1:10" ht="25.5" x14ac:dyDescent="0.25">
      <c r="A164" s="12"/>
      <c r="B164" s="76" t="s">
        <v>190</v>
      </c>
      <c r="C164" s="44" t="s">
        <v>14</v>
      </c>
      <c r="D164" s="77"/>
      <c r="E164" s="78">
        <v>1</v>
      </c>
      <c r="F164" s="78"/>
      <c r="G164" s="131"/>
      <c r="H164" s="131">
        <f t="shared" si="22"/>
        <v>0</v>
      </c>
      <c r="I164" s="132"/>
      <c r="J164" s="133"/>
    </row>
    <row r="165" spans="1:10" ht="25.5" x14ac:dyDescent="0.25">
      <c r="A165" s="12"/>
      <c r="B165" s="76" t="s">
        <v>191</v>
      </c>
      <c r="C165" s="44" t="s">
        <v>14</v>
      </c>
      <c r="D165" s="77"/>
      <c r="E165" s="78">
        <v>1</v>
      </c>
      <c r="F165" s="78"/>
      <c r="G165" s="131"/>
      <c r="H165" s="131">
        <f t="shared" si="22"/>
        <v>0</v>
      </c>
      <c r="I165" s="132"/>
      <c r="J165" s="133"/>
    </row>
    <row r="166" spans="1:10" x14ac:dyDescent="0.25">
      <c r="A166" s="12"/>
      <c r="B166" s="76" t="s">
        <v>192</v>
      </c>
      <c r="C166" s="44" t="s">
        <v>14</v>
      </c>
      <c r="D166" s="77"/>
      <c r="E166" s="78">
        <v>1</v>
      </c>
      <c r="F166" s="78"/>
      <c r="G166" s="131"/>
      <c r="H166" s="131">
        <f t="shared" si="22"/>
        <v>0</v>
      </c>
      <c r="I166" s="132"/>
      <c r="J166" s="133"/>
    </row>
    <row r="167" spans="1:10" x14ac:dyDescent="0.25">
      <c r="A167" s="12"/>
      <c r="B167" s="76" t="s">
        <v>193</v>
      </c>
      <c r="C167" s="44" t="s">
        <v>14</v>
      </c>
      <c r="D167" s="77"/>
      <c r="E167" s="78">
        <v>1</v>
      </c>
      <c r="F167" s="78"/>
      <c r="G167" s="131"/>
      <c r="H167" s="131">
        <f t="shared" si="22"/>
        <v>0</v>
      </c>
      <c r="I167" s="132"/>
      <c r="J167" s="133"/>
    </row>
    <row r="168" spans="1:10" x14ac:dyDescent="0.25">
      <c r="A168" s="12"/>
      <c r="B168" s="76" t="s">
        <v>194</v>
      </c>
      <c r="C168" s="44" t="s">
        <v>14</v>
      </c>
      <c r="D168" s="77"/>
      <c r="E168" s="78">
        <v>1</v>
      </c>
      <c r="F168" s="78"/>
      <c r="G168" s="131"/>
      <c r="H168" s="131">
        <f t="shared" si="22"/>
        <v>0</v>
      </c>
      <c r="I168" s="132"/>
      <c r="J168" s="133"/>
    </row>
    <row r="169" spans="1:10" x14ac:dyDescent="0.25">
      <c r="A169" s="12"/>
      <c r="B169" s="76"/>
      <c r="C169" s="44"/>
      <c r="D169" s="77"/>
      <c r="E169" s="78"/>
      <c r="F169" s="78"/>
      <c r="G169" s="131"/>
      <c r="H169" s="131"/>
      <c r="I169" s="132"/>
      <c r="J169" s="133"/>
    </row>
    <row r="170" spans="1:10" x14ac:dyDescent="0.25">
      <c r="A170" s="12" t="s">
        <v>195</v>
      </c>
      <c r="B170" s="80" t="s">
        <v>196</v>
      </c>
      <c r="C170" s="44"/>
      <c r="D170" s="77"/>
      <c r="E170" s="78"/>
      <c r="F170" s="78"/>
      <c r="G170" s="131"/>
      <c r="H170" s="131"/>
      <c r="I170" s="132"/>
      <c r="J170" s="133"/>
    </row>
    <row r="171" spans="1:10" x14ac:dyDescent="0.25">
      <c r="A171" s="12"/>
      <c r="B171" s="76" t="s">
        <v>197</v>
      </c>
      <c r="C171" s="44" t="s">
        <v>39</v>
      </c>
      <c r="D171" s="77"/>
      <c r="E171" s="78"/>
      <c r="F171" s="78"/>
      <c r="G171" s="131"/>
      <c r="H171" s="131"/>
      <c r="I171" s="132"/>
      <c r="J171" s="133"/>
    </row>
    <row r="172" spans="1:10" x14ac:dyDescent="0.25">
      <c r="A172" s="12"/>
      <c r="B172" s="76"/>
      <c r="C172" s="44"/>
      <c r="D172" s="77"/>
      <c r="E172" s="78"/>
      <c r="F172" s="78"/>
      <c r="G172" s="131"/>
      <c r="H172" s="131"/>
      <c r="I172" s="132"/>
      <c r="J172" s="133"/>
    </row>
    <row r="173" spans="1:10" x14ac:dyDescent="0.25">
      <c r="A173" s="12" t="s">
        <v>198</v>
      </c>
      <c r="B173" s="80" t="s">
        <v>199</v>
      </c>
      <c r="C173" s="44"/>
      <c r="D173" s="77"/>
      <c r="E173" s="78"/>
      <c r="F173" s="78"/>
      <c r="G173" s="131"/>
      <c r="H173" s="131"/>
      <c r="I173" s="132"/>
      <c r="J173" s="133"/>
    </row>
    <row r="174" spans="1:10" x14ac:dyDescent="0.25">
      <c r="A174" s="12"/>
      <c r="B174" s="76" t="s">
        <v>200</v>
      </c>
      <c r="C174" s="44" t="s">
        <v>39</v>
      </c>
      <c r="D174" s="77"/>
      <c r="E174" s="78"/>
      <c r="F174" s="78"/>
      <c r="G174" s="131"/>
      <c r="H174" s="131"/>
      <c r="I174" s="132"/>
      <c r="J174" s="133"/>
    </row>
    <row r="175" spans="1:10" x14ac:dyDescent="0.25">
      <c r="A175" s="12"/>
      <c r="B175" s="76"/>
      <c r="C175" s="44"/>
      <c r="D175" s="77"/>
      <c r="E175" s="78"/>
      <c r="F175" s="78"/>
      <c r="G175" s="131"/>
      <c r="H175" s="131"/>
      <c r="I175" s="132"/>
      <c r="J175" s="133"/>
    </row>
    <row r="176" spans="1:10" x14ac:dyDescent="0.25">
      <c r="A176" s="12" t="s">
        <v>201</v>
      </c>
      <c r="B176" s="80" t="s">
        <v>202</v>
      </c>
      <c r="C176" s="44"/>
      <c r="D176" s="77"/>
      <c r="E176" s="78"/>
      <c r="F176" s="78"/>
      <c r="G176" s="131"/>
      <c r="H176" s="131"/>
      <c r="I176" s="132"/>
      <c r="J176" s="133"/>
    </row>
    <row r="177" spans="1:10" x14ac:dyDescent="0.25">
      <c r="A177" s="12"/>
      <c r="B177" s="76" t="s">
        <v>203</v>
      </c>
      <c r="C177" s="44" t="s">
        <v>39</v>
      </c>
      <c r="D177" s="77"/>
      <c r="E177" s="78"/>
      <c r="F177" s="78"/>
      <c r="G177" s="131"/>
      <c r="H177" s="131"/>
      <c r="I177" s="132"/>
      <c r="J177" s="133"/>
    </row>
    <row r="178" spans="1:10" x14ac:dyDescent="0.25">
      <c r="A178" s="12"/>
      <c r="B178" s="76"/>
      <c r="C178" s="44"/>
      <c r="D178" s="77"/>
      <c r="E178" s="78"/>
      <c r="F178" s="78"/>
      <c r="G178" s="131"/>
      <c r="H178" s="131"/>
      <c r="I178" s="132"/>
      <c r="J178" s="133"/>
    </row>
    <row r="179" spans="1:10" x14ac:dyDescent="0.25">
      <c r="A179" s="12" t="s">
        <v>204</v>
      </c>
      <c r="B179" s="80" t="s">
        <v>205</v>
      </c>
      <c r="C179" s="44"/>
      <c r="D179" s="77"/>
      <c r="E179" s="78"/>
      <c r="F179" s="78"/>
      <c r="G179" s="131"/>
      <c r="H179" s="131"/>
      <c r="I179" s="132"/>
      <c r="J179" s="133"/>
    </row>
    <row r="180" spans="1:10" x14ac:dyDescent="0.25">
      <c r="A180" s="12"/>
      <c r="B180" s="76" t="s">
        <v>206</v>
      </c>
      <c r="C180" s="44" t="s">
        <v>39</v>
      </c>
      <c r="D180" s="77"/>
      <c r="E180" s="78"/>
      <c r="F180" s="78"/>
      <c r="G180" s="131"/>
      <c r="H180" s="131"/>
      <c r="I180" s="132"/>
      <c r="J180" s="133"/>
    </row>
    <row r="181" spans="1:10" ht="7.5" customHeight="1" x14ac:dyDescent="0.25">
      <c r="A181" s="12"/>
      <c r="B181" s="76"/>
      <c r="C181" s="44"/>
      <c r="D181" s="77"/>
      <c r="E181" s="78"/>
      <c r="F181" s="78"/>
      <c r="G181" s="131"/>
      <c r="H181" s="131"/>
      <c r="I181" s="132"/>
      <c r="J181" s="133"/>
    </row>
    <row r="182" spans="1:10" x14ac:dyDescent="0.25">
      <c r="A182" s="12" t="s">
        <v>207</v>
      </c>
      <c r="B182" s="80" t="s">
        <v>208</v>
      </c>
      <c r="C182" s="44"/>
      <c r="D182" s="77"/>
      <c r="E182" s="78"/>
      <c r="F182" s="78"/>
      <c r="G182" s="131"/>
      <c r="H182" s="131"/>
      <c r="I182" s="132"/>
      <c r="J182" s="133"/>
    </row>
    <row r="183" spans="1:10" x14ac:dyDescent="0.25">
      <c r="A183" s="12"/>
      <c r="B183" s="76" t="s">
        <v>209</v>
      </c>
      <c r="C183" s="44" t="s">
        <v>39</v>
      </c>
      <c r="D183" s="77"/>
      <c r="E183" s="78"/>
      <c r="F183" s="78"/>
      <c r="G183" s="131"/>
      <c r="H183" s="131"/>
      <c r="I183" s="132"/>
      <c r="J183" s="133"/>
    </row>
    <row r="184" spans="1:10" ht="34.5" customHeight="1" x14ac:dyDescent="0.25">
      <c r="A184" s="12" t="s">
        <v>210</v>
      </c>
      <c r="B184" s="80" t="s">
        <v>211</v>
      </c>
      <c r="C184" s="44"/>
      <c r="D184" s="77"/>
      <c r="E184" s="78"/>
      <c r="F184" s="78"/>
      <c r="G184" s="131"/>
      <c r="H184" s="131"/>
      <c r="I184" s="132"/>
      <c r="J184" s="133"/>
    </row>
    <row r="185" spans="1:10" ht="25.5" x14ac:dyDescent="0.25">
      <c r="A185" s="12"/>
      <c r="B185" s="76" t="s">
        <v>212</v>
      </c>
      <c r="C185" s="44" t="s">
        <v>39</v>
      </c>
      <c r="D185" s="77"/>
      <c r="E185" s="78"/>
      <c r="F185" s="78"/>
      <c r="G185" s="131"/>
      <c r="H185" s="131"/>
      <c r="I185" s="132"/>
      <c r="J185" s="133"/>
    </row>
    <row r="186" spans="1:10" x14ac:dyDescent="0.25">
      <c r="A186" s="12"/>
      <c r="B186" s="76"/>
      <c r="C186" s="44"/>
      <c r="D186" s="77"/>
      <c r="E186" s="78"/>
      <c r="F186" s="78"/>
      <c r="G186" s="131"/>
      <c r="H186" s="131"/>
      <c r="I186" s="132"/>
      <c r="J186" s="133"/>
    </row>
    <row r="187" spans="1:10" x14ac:dyDescent="0.25">
      <c r="A187" s="12" t="s">
        <v>213</v>
      </c>
      <c r="B187" s="80" t="s">
        <v>214</v>
      </c>
      <c r="C187" s="44"/>
      <c r="D187" s="77"/>
      <c r="E187" s="78"/>
      <c r="F187" s="78"/>
      <c r="G187" s="131"/>
      <c r="H187" s="131"/>
      <c r="I187" s="132"/>
      <c r="J187" s="133"/>
    </row>
    <row r="188" spans="1:10" x14ac:dyDescent="0.25">
      <c r="A188" s="12"/>
      <c r="B188" s="76" t="s">
        <v>215</v>
      </c>
      <c r="C188" s="44" t="s">
        <v>14</v>
      </c>
      <c r="D188" s="77"/>
      <c r="E188" s="78">
        <v>1</v>
      </c>
      <c r="F188" s="78"/>
      <c r="G188" s="131"/>
      <c r="H188" s="131">
        <f t="shared" ref="H188:H193" si="23">F188*G188</f>
        <v>0</v>
      </c>
      <c r="I188" s="132"/>
      <c r="J188" s="133"/>
    </row>
    <row r="189" spans="1:10" ht="25.5" x14ac:dyDescent="0.25">
      <c r="A189" s="12"/>
      <c r="B189" s="76" t="s">
        <v>216</v>
      </c>
      <c r="C189" s="44"/>
      <c r="D189" s="77"/>
      <c r="E189" s="78"/>
      <c r="F189" s="78"/>
      <c r="G189" s="131"/>
      <c r="H189" s="131"/>
      <c r="I189" s="132"/>
      <c r="J189" s="133"/>
    </row>
    <row r="190" spans="1:10" x14ac:dyDescent="0.25">
      <c r="A190" s="12"/>
      <c r="B190" s="76"/>
      <c r="C190" s="44"/>
      <c r="D190" s="77"/>
      <c r="E190" s="78"/>
      <c r="F190" s="78"/>
      <c r="G190" s="131"/>
      <c r="H190" s="131"/>
      <c r="I190" s="132"/>
      <c r="J190" s="133"/>
    </row>
    <row r="191" spans="1:10" x14ac:dyDescent="0.25">
      <c r="A191" s="12" t="s">
        <v>217</v>
      </c>
      <c r="B191" s="80" t="s">
        <v>218</v>
      </c>
      <c r="C191" s="44"/>
      <c r="D191" s="77"/>
      <c r="E191" s="78"/>
      <c r="F191" s="78"/>
      <c r="G191" s="131"/>
      <c r="H191" s="131"/>
      <c r="I191" s="132"/>
      <c r="J191" s="133"/>
    </row>
    <row r="192" spans="1:10" ht="25.5" x14ac:dyDescent="0.25">
      <c r="A192" s="12"/>
      <c r="B192" s="76" t="s">
        <v>219</v>
      </c>
      <c r="C192" s="44" t="s">
        <v>14</v>
      </c>
      <c r="D192" s="77"/>
      <c r="E192" s="78">
        <v>1</v>
      </c>
      <c r="F192" s="78"/>
      <c r="G192" s="131"/>
      <c r="H192" s="131">
        <f t="shared" si="23"/>
        <v>0</v>
      </c>
      <c r="I192" s="132"/>
      <c r="J192" s="133"/>
    </row>
    <row r="193" spans="1:10" x14ac:dyDescent="0.25">
      <c r="A193" s="12"/>
      <c r="B193" s="76" t="s">
        <v>220</v>
      </c>
      <c r="C193" s="44" t="s">
        <v>14</v>
      </c>
      <c r="D193" s="77"/>
      <c r="E193" s="78">
        <v>1</v>
      </c>
      <c r="F193" s="78"/>
      <c r="G193" s="131"/>
      <c r="H193" s="131">
        <f t="shared" si="23"/>
        <v>0</v>
      </c>
      <c r="I193" s="132"/>
      <c r="J193" s="133"/>
    </row>
    <row r="194" spans="1:10" x14ac:dyDescent="0.25">
      <c r="A194" s="12"/>
      <c r="B194" s="76"/>
      <c r="C194" s="44"/>
      <c r="D194" s="77"/>
      <c r="E194" s="78"/>
      <c r="F194" s="78"/>
      <c r="G194" s="131"/>
      <c r="H194" s="131"/>
      <c r="I194" s="132"/>
      <c r="J194" s="133"/>
    </row>
    <row r="195" spans="1:10" x14ac:dyDescent="0.25">
      <c r="A195" s="72" t="s">
        <v>221</v>
      </c>
      <c r="B195" s="73" t="s">
        <v>222</v>
      </c>
      <c r="C195" s="72"/>
      <c r="D195" s="74"/>
      <c r="E195" s="75"/>
      <c r="F195" s="75"/>
      <c r="G195" s="134"/>
      <c r="H195" s="134"/>
      <c r="I195" s="135"/>
      <c r="J195" s="130">
        <f>SUM(H196:H245)</f>
        <v>0</v>
      </c>
    </row>
    <row r="196" spans="1:10" ht="6" customHeight="1" x14ac:dyDescent="0.25">
      <c r="A196" s="12"/>
      <c r="B196" s="76"/>
      <c r="C196" s="44"/>
      <c r="D196" s="77"/>
      <c r="E196" s="78"/>
      <c r="F196" s="78"/>
      <c r="G196" s="131"/>
      <c r="H196" s="131"/>
      <c r="I196" s="132"/>
      <c r="J196" s="133"/>
    </row>
    <row r="197" spans="1:10" x14ac:dyDescent="0.25">
      <c r="A197" s="12" t="s">
        <v>223</v>
      </c>
      <c r="B197" s="80" t="s">
        <v>224</v>
      </c>
      <c r="C197" s="44"/>
      <c r="D197" s="77"/>
      <c r="E197" s="78"/>
      <c r="F197" s="78"/>
      <c r="G197" s="131"/>
      <c r="H197" s="131"/>
      <c r="I197" s="132"/>
      <c r="J197" s="133"/>
    </row>
    <row r="198" spans="1:10" x14ac:dyDescent="0.25">
      <c r="A198" s="12"/>
      <c r="B198" s="87" t="s">
        <v>225</v>
      </c>
      <c r="C198" s="44"/>
      <c r="D198" s="77"/>
      <c r="E198" s="78"/>
      <c r="F198" s="78"/>
      <c r="G198" s="131"/>
      <c r="H198" s="131"/>
      <c r="I198" s="132"/>
      <c r="J198" s="133"/>
    </row>
    <row r="199" spans="1:10" x14ac:dyDescent="0.25">
      <c r="A199" s="12"/>
      <c r="B199" s="76" t="s">
        <v>226</v>
      </c>
      <c r="C199" s="44" t="s">
        <v>15</v>
      </c>
      <c r="D199" s="77"/>
      <c r="E199" s="78">
        <v>46</v>
      </c>
      <c r="F199" s="78"/>
      <c r="G199" s="131"/>
      <c r="H199" s="131">
        <f t="shared" ref="H199:H208" si="24">F199*G199</f>
        <v>0</v>
      </c>
      <c r="I199" s="132"/>
      <c r="J199" s="133"/>
    </row>
    <row r="200" spans="1:10" x14ac:dyDescent="0.25">
      <c r="A200" s="12"/>
      <c r="B200" s="76" t="s">
        <v>227</v>
      </c>
      <c r="C200" s="44" t="s">
        <v>15</v>
      </c>
      <c r="D200" s="77"/>
      <c r="E200" s="78">
        <v>0</v>
      </c>
      <c r="F200" s="78"/>
      <c r="G200" s="131"/>
      <c r="H200" s="131">
        <f t="shared" si="24"/>
        <v>0</v>
      </c>
      <c r="I200" s="132"/>
      <c r="J200" s="133"/>
    </row>
    <row r="201" spans="1:10" ht="10.5" customHeight="1" x14ac:dyDescent="0.25">
      <c r="A201" s="12"/>
      <c r="B201" s="76"/>
      <c r="C201" s="44"/>
      <c r="D201" s="77"/>
      <c r="E201" s="78"/>
      <c r="F201" s="78"/>
      <c r="G201" s="131"/>
      <c r="H201" s="131"/>
      <c r="I201" s="132"/>
      <c r="J201" s="133"/>
    </row>
    <row r="202" spans="1:10" x14ac:dyDescent="0.25">
      <c r="A202" s="12"/>
      <c r="B202" s="87" t="s">
        <v>228</v>
      </c>
      <c r="C202" s="44"/>
      <c r="D202" s="77"/>
      <c r="E202" s="78"/>
      <c r="F202" s="78"/>
      <c r="G202" s="131"/>
      <c r="H202" s="131"/>
      <c r="I202" s="132"/>
      <c r="J202" s="133"/>
    </row>
    <row r="203" spans="1:10" x14ac:dyDescent="0.25">
      <c r="A203" s="12"/>
      <c r="B203" s="76" t="s">
        <v>229</v>
      </c>
      <c r="C203" s="44" t="s">
        <v>15</v>
      </c>
      <c r="D203" s="77"/>
      <c r="E203" s="78">
        <v>0</v>
      </c>
      <c r="F203" s="78"/>
      <c r="G203" s="131"/>
      <c r="H203" s="131">
        <f t="shared" si="24"/>
        <v>0</v>
      </c>
      <c r="I203" s="132"/>
      <c r="J203" s="133"/>
    </row>
    <row r="204" spans="1:10" x14ac:dyDescent="0.25">
      <c r="A204" s="12"/>
      <c r="B204" s="76" t="s">
        <v>230</v>
      </c>
      <c r="C204" s="44" t="s">
        <v>15</v>
      </c>
      <c r="D204" s="77"/>
      <c r="E204" s="78">
        <v>0</v>
      </c>
      <c r="F204" s="78"/>
      <c r="G204" s="131"/>
      <c r="H204" s="131">
        <f t="shared" si="24"/>
        <v>0</v>
      </c>
      <c r="I204" s="132"/>
      <c r="J204" s="133"/>
    </row>
    <row r="205" spans="1:10" ht="10.15" customHeight="1" x14ac:dyDescent="0.25">
      <c r="A205" s="12"/>
      <c r="B205" s="76"/>
      <c r="C205" s="44"/>
      <c r="D205" s="77"/>
      <c r="E205" s="78"/>
      <c r="F205" s="78"/>
      <c r="G205" s="131"/>
      <c r="H205" s="131"/>
      <c r="I205" s="132"/>
      <c r="J205" s="133"/>
    </row>
    <row r="206" spans="1:10" x14ac:dyDescent="0.25">
      <c r="A206" s="12"/>
      <c r="B206" s="87" t="s">
        <v>231</v>
      </c>
      <c r="C206" s="44"/>
      <c r="D206" s="77"/>
      <c r="E206" s="78"/>
      <c r="F206" s="78"/>
      <c r="G206" s="131"/>
      <c r="H206" s="131"/>
      <c r="I206" s="132"/>
      <c r="J206" s="133"/>
    </row>
    <row r="207" spans="1:10" x14ac:dyDescent="0.25">
      <c r="A207" s="12"/>
      <c r="B207" s="76" t="s">
        <v>229</v>
      </c>
      <c r="C207" s="44" t="s">
        <v>15</v>
      </c>
      <c r="D207" s="77"/>
      <c r="E207" s="78">
        <v>631</v>
      </c>
      <c r="F207" s="78"/>
      <c r="G207" s="131"/>
      <c r="H207" s="131">
        <f t="shared" si="24"/>
        <v>0</v>
      </c>
      <c r="I207" s="132"/>
      <c r="J207" s="133"/>
    </row>
    <row r="208" spans="1:10" x14ac:dyDescent="0.25">
      <c r="A208" s="12"/>
      <c r="B208" s="76" t="s">
        <v>230</v>
      </c>
      <c r="C208" s="44" t="s">
        <v>15</v>
      </c>
      <c r="D208" s="77"/>
      <c r="E208" s="78">
        <v>0</v>
      </c>
      <c r="F208" s="78"/>
      <c r="G208" s="131"/>
      <c r="H208" s="131">
        <f t="shared" si="24"/>
        <v>0</v>
      </c>
      <c r="I208" s="132"/>
      <c r="J208" s="133"/>
    </row>
    <row r="209" spans="1:10" x14ac:dyDescent="0.25">
      <c r="A209" s="12"/>
      <c r="B209" s="76"/>
      <c r="C209" s="44"/>
      <c r="D209" s="77"/>
      <c r="E209" s="78"/>
      <c r="F209" s="78"/>
      <c r="G209" s="131"/>
      <c r="H209" s="131"/>
      <c r="I209" s="132"/>
      <c r="J209" s="133"/>
    </row>
    <row r="210" spans="1:10" x14ac:dyDescent="0.25">
      <c r="A210" s="12"/>
      <c r="B210" s="87" t="s">
        <v>494</v>
      </c>
      <c r="C210" s="44"/>
      <c r="D210" s="77"/>
      <c r="E210" s="78"/>
      <c r="F210" s="78"/>
      <c r="G210" s="131"/>
      <c r="H210" s="131"/>
      <c r="I210" s="132"/>
      <c r="J210" s="133"/>
    </row>
    <row r="211" spans="1:10" ht="25.5" x14ac:dyDescent="0.25">
      <c r="A211" s="12"/>
      <c r="B211" s="76" t="s">
        <v>495</v>
      </c>
      <c r="C211" s="44" t="s">
        <v>15</v>
      </c>
      <c r="D211" s="77"/>
      <c r="E211" s="78">
        <v>1</v>
      </c>
      <c r="F211" s="78"/>
      <c r="G211" s="131"/>
      <c r="H211" s="131">
        <f t="shared" ref="H211" si="25">F211*G211</f>
        <v>0</v>
      </c>
      <c r="I211" s="132"/>
      <c r="J211" s="133"/>
    </row>
    <row r="212" spans="1:10" x14ac:dyDescent="0.25">
      <c r="A212" s="12"/>
      <c r="B212" s="76"/>
      <c r="C212" s="44"/>
      <c r="D212" s="77"/>
      <c r="E212" s="78"/>
      <c r="F212" s="78"/>
      <c r="G212" s="131"/>
      <c r="H212" s="131"/>
      <c r="I212" s="132"/>
      <c r="J212" s="133"/>
    </row>
    <row r="213" spans="1:10" x14ac:dyDescent="0.25">
      <c r="A213" s="12" t="s">
        <v>232</v>
      </c>
      <c r="B213" s="80" t="s">
        <v>233</v>
      </c>
      <c r="C213" s="44"/>
      <c r="D213" s="77"/>
      <c r="E213" s="78"/>
      <c r="F213" s="78"/>
      <c r="G213" s="131"/>
      <c r="H213" s="131"/>
      <c r="I213" s="132"/>
      <c r="J213" s="133"/>
    </row>
    <row r="214" spans="1:10" x14ac:dyDescent="0.25">
      <c r="A214" s="12"/>
      <c r="B214" s="87" t="s">
        <v>225</v>
      </c>
      <c r="C214" s="44"/>
      <c r="D214" s="77"/>
      <c r="E214" s="78"/>
      <c r="F214" s="78"/>
      <c r="G214" s="131"/>
      <c r="H214" s="131"/>
      <c r="I214" s="132"/>
      <c r="J214" s="133"/>
    </row>
    <row r="215" spans="1:10" x14ac:dyDescent="0.25">
      <c r="A215" s="12"/>
      <c r="B215" s="76" t="s">
        <v>234</v>
      </c>
      <c r="C215" s="44" t="s">
        <v>15</v>
      </c>
      <c r="D215" s="77"/>
      <c r="E215" s="78">
        <v>2</v>
      </c>
      <c r="F215" s="78"/>
      <c r="G215" s="131"/>
      <c r="H215" s="131">
        <f>F215*G215</f>
        <v>0</v>
      </c>
      <c r="I215" s="132"/>
      <c r="J215" s="133"/>
    </row>
    <row r="216" spans="1:10" x14ac:dyDescent="0.25">
      <c r="A216" s="12"/>
      <c r="B216" s="76" t="s">
        <v>490</v>
      </c>
      <c r="C216" s="44" t="s">
        <v>15</v>
      </c>
      <c r="D216" s="77"/>
      <c r="E216" s="78">
        <v>6</v>
      </c>
      <c r="F216" s="78"/>
      <c r="G216" s="131"/>
      <c r="H216" s="131">
        <f>F216*G216</f>
        <v>0</v>
      </c>
      <c r="I216" s="132"/>
      <c r="J216" s="133"/>
    </row>
    <row r="217" spans="1:10" x14ac:dyDescent="0.25">
      <c r="A217" s="12"/>
      <c r="B217" s="76" t="s">
        <v>235</v>
      </c>
      <c r="C217" s="44" t="s">
        <v>15</v>
      </c>
      <c r="D217" s="77"/>
      <c r="E217" s="78">
        <v>0</v>
      </c>
      <c r="F217" s="78"/>
      <c r="G217" s="131"/>
      <c r="H217" s="131">
        <f>F217*G217</f>
        <v>0</v>
      </c>
      <c r="I217" s="132"/>
      <c r="J217" s="133"/>
    </row>
    <row r="218" spans="1:10" x14ac:dyDescent="0.25">
      <c r="A218" s="12"/>
      <c r="B218" s="76"/>
      <c r="C218" s="44"/>
      <c r="D218" s="77"/>
      <c r="E218" s="78"/>
      <c r="F218" s="78"/>
      <c r="G218" s="131"/>
      <c r="H218" s="131"/>
      <c r="I218" s="132"/>
      <c r="J218" s="133"/>
    </row>
    <row r="219" spans="1:10" x14ac:dyDescent="0.25">
      <c r="A219" s="12"/>
      <c r="B219" s="87" t="s">
        <v>236</v>
      </c>
      <c r="C219" s="44"/>
      <c r="D219" s="77"/>
      <c r="E219" s="78"/>
      <c r="F219" s="78"/>
      <c r="G219" s="131"/>
      <c r="H219" s="131"/>
      <c r="I219" s="132"/>
      <c r="J219" s="133"/>
    </row>
    <row r="220" spans="1:10" x14ac:dyDescent="0.25">
      <c r="A220" s="12"/>
      <c r="B220" s="76" t="s">
        <v>234</v>
      </c>
      <c r="C220" s="44" t="s">
        <v>15</v>
      </c>
      <c r="D220" s="77"/>
      <c r="E220" s="78">
        <v>159</v>
      </c>
      <c r="F220" s="78"/>
      <c r="G220" s="131"/>
      <c r="H220" s="131">
        <f t="shared" ref="H220:H222" si="26">F220*G220</f>
        <v>0</v>
      </c>
      <c r="I220" s="132"/>
      <c r="J220" s="133"/>
    </row>
    <row r="221" spans="1:10" x14ac:dyDescent="0.25">
      <c r="A221" s="12"/>
      <c r="B221" s="76" t="s">
        <v>235</v>
      </c>
      <c r="C221" s="44" t="s">
        <v>15</v>
      </c>
      <c r="D221" s="77"/>
      <c r="E221" s="78">
        <v>114</v>
      </c>
      <c r="F221" s="78"/>
      <c r="G221" s="131"/>
      <c r="H221" s="131">
        <f t="shared" si="26"/>
        <v>0</v>
      </c>
      <c r="I221" s="132"/>
      <c r="J221" s="133"/>
    </row>
    <row r="222" spans="1:10" x14ac:dyDescent="0.25">
      <c r="A222" s="12"/>
      <c r="B222" s="76" t="s">
        <v>491</v>
      </c>
      <c r="C222" s="44" t="s">
        <v>15</v>
      </c>
      <c r="D222" s="77"/>
      <c r="E222" s="78">
        <v>21</v>
      </c>
      <c r="F222" s="78"/>
      <c r="G222" s="131"/>
      <c r="H222" s="131">
        <f t="shared" si="26"/>
        <v>0</v>
      </c>
      <c r="I222" s="132"/>
      <c r="J222" s="133"/>
    </row>
    <row r="223" spans="1:10" x14ac:dyDescent="0.25">
      <c r="A223" s="12"/>
      <c r="B223" s="76"/>
      <c r="C223" s="44"/>
      <c r="D223" s="77"/>
      <c r="E223" s="78"/>
      <c r="F223" s="78"/>
      <c r="G223" s="131"/>
      <c r="H223" s="131"/>
      <c r="I223" s="132"/>
      <c r="J223" s="133"/>
    </row>
    <row r="224" spans="1:10" x14ac:dyDescent="0.25">
      <c r="A224" s="12"/>
      <c r="B224" s="87" t="s">
        <v>231</v>
      </c>
      <c r="C224" s="44"/>
      <c r="D224" s="77"/>
      <c r="E224" s="78"/>
      <c r="F224" s="78"/>
      <c r="G224" s="131"/>
      <c r="H224" s="131"/>
      <c r="I224" s="132"/>
      <c r="J224" s="133"/>
    </row>
    <row r="225" spans="1:10" x14ac:dyDescent="0.25">
      <c r="A225" s="12"/>
      <c r="B225" s="76" t="s">
        <v>234</v>
      </c>
      <c r="C225" s="44" t="s">
        <v>15</v>
      </c>
      <c r="D225" s="77"/>
      <c r="E225" s="78">
        <v>0</v>
      </c>
      <c r="F225" s="78"/>
      <c r="G225" s="131"/>
      <c r="H225" s="131">
        <f>F225*G225</f>
        <v>0</v>
      </c>
      <c r="I225" s="132"/>
      <c r="J225" s="133"/>
    </row>
    <row r="226" spans="1:10" x14ac:dyDescent="0.25">
      <c r="A226" s="12"/>
      <c r="B226" s="76" t="s">
        <v>235</v>
      </c>
      <c r="C226" s="44" t="s">
        <v>15</v>
      </c>
      <c r="D226" s="77"/>
      <c r="E226" s="78">
        <v>0</v>
      </c>
      <c r="F226" s="78"/>
      <c r="G226" s="131"/>
      <c r="H226" s="131">
        <f>F226*G226</f>
        <v>0</v>
      </c>
      <c r="I226" s="132"/>
      <c r="J226" s="133"/>
    </row>
    <row r="227" spans="1:10" x14ac:dyDescent="0.25">
      <c r="A227" s="12"/>
      <c r="B227" s="76" t="s">
        <v>237</v>
      </c>
      <c r="C227" s="44" t="s">
        <v>15</v>
      </c>
      <c r="D227" s="77"/>
      <c r="E227" s="78">
        <v>0</v>
      </c>
      <c r="F227" s="78"/>
      <c r="G227" s="131"/>
      <c r="H227" s="131">
        <f>F227*G227</f>
        <v>0</v>
      </c>
      <c r="I227" s="132"/>
      <c r="J227" s="133"/>
    </row>
    <row r="228" spans="1:10" x14ac:dyDescent="0.25">
      <c r="A228" s="12"/>
      <c r="B228" s="76"/>
      <c r="C228" s="44"/>
      <c r="D228" s="77"/>
      <c r="E228" s="78"/>
      <c r="F228" s="78"/>
      <c r="G228" s="131"/>
      <c r="H228" s="131"/>
      <c r="I228" s="132"/>
      <c r="J228" s="133"/>
    </row>
    <row r="229" spans="1:10" x14ac:dyDescent="0.25">
      <c r="A229" s="12" t="s">
        <v>238</v>
      </c>
      <c r="B229" s="80" t="s">
        <v>239</v>
      </c>
      <c r="C229" s="44"/>
      <c r="D229" s="77"/>
      <c r="E229" s="78"/>
      <c r="F229" s="78"/>
      <c r="G229" s="131"/>
      <c r="H229" s="131"/>
      <c r="I229" s="132"/>
      <c r="J229" s="133"/>
    </row>
    <row r="230" spans="1:10" x14ac:dyDescent="0.25">
      <c r="A230" s="12"/>
      <c r="B230" s="76" t="s">
        <v>240</v>
      </c>
      <c r="C230" s="44" t="s">
        <v>14</v>
      </c>
      <c r="D230" s="77"/>
      <c r="E230" s="78">
        <v>1</v>
      </c>
      <c r="F230" s="78"/>
      <c r="G230" s="131"/>
      <c r="H230" s="131">
        <f>F230*G230</f>
        <v>0</v>
      </c>
      <c r="I230" s="132"/>
      <c r="J230" s="133"/>
    </row>
    <row r="231" spans="1:10" x14ac:dyDescent="0.25">
      <c r="A231" s="12"/>
      <c r="B231" s="80"/>
      <c r="C231" s="44"/>
      <c r="D231" s="77"/>
      <c r="E231" s="78"/>
      <c r="F231" s="78"/>
      <c r="G231" s="131"/>
      <c r="H231" s="131"/>
      <c r="I231" s="132"/>
      <c r="J231" s="133"/>
    </row>
    <row r="232" spans="1:10" x14ac:dyDescent="0.25">
      <c r="A232" s="12" t="s">
        <v>241</v>
      </c>
      <c r="B232" s="80" t="s">
        <v>242</v>
      </c>
      <c r="C232" s="44"/>
      <c r="D232" s="77"/>
      <c r="E232" s="78"/>
      <c r="F232" s="78"/>
      <c r="G232" s="131"/>
      <c r="H232" s="131"/>
      <c r="I232" s="132"/>
      <c r="J232" s="133"/>
    </row>
    <row r="233" spans="1:10" x14ac:dyDescent="0.25">
      <c r="A233" s="12"/>
      <c r="B233" s="76" t="s">
        <v>243</v>
      </c>
      <c r="C233" s="44" t="s">
        <v>14</v>
      </c>
      <c r="D233" s="77"/>
      <c r="E233" s="78">
        <v>1</v>
      </c>
      <c r="F233" s="78"/>
      <c r="G233" s="131"/>
      <c r="H233" s="131">
        <f>F233*G233</f>
        <v>0</v>
      </c>
      <c r="I233" s="132"/>
      <c r="J233" s="133"/>
    </row>
    <row r="234" spans="1:10" x14ac:dyDescent="0.25">
      <c r="A234" s="12"/>
      <c r="B234" s="76"/>
      <c r="C234" s="44"/>
      <c r="D234" s="77"/>
      <c r="E234" s="78"/>
      <c r="F234" s="78"/>
      <c r="G234" s="131"/>
      <c r="H234" s="131"/>
      <c r="I234" s="132"/>
      <c r="J234" s="133"/>
    </row>
    <row r="235" spans="1:10" x14ac:dyDescent="0.25">
      <c r="A235" s="12" t="s">
        <v>244</v>
      </c>
      <c r="B235" s="80" t="s">
        <v>245</v>
      </c>
      <c r="C235" s="44"/>
      <c r="D235" s="82"/>
      <c r="E235" s="83"/>
      <c r="F235" s="83"/>
      <c r="G235" s="136"/>
      <c r="H235" s="131"/>
      <c r="I235" s="137"/>
      <c r="J235" s="138"/>
    </row>
    <row r="236" spans="1:10" x14ac:dyDescent="0.25">
      <c r="A236" s="88"/>
      <c r="B236" s="76" t="s">
        <v>246</v>
      </c>
      <c r="C236" s="44" t="s">
        <v>15</v>
      </c>
      <c r="D236" s="82"/>
      <c r="E236" s="78">
        <v>28</v>
      </c>
      <c r="F236" s="78"/>
      <c r="G236" s="131"/>
      <c r="H236" s="131">
        <f t="shared" ref="H236:H244" si="27">F236*G236</f>
        <v>0</v>
      </c>
      <c r="I236" s="137"/>
      <c r="J236" s="138"/>
    </row>
    <row r="237" spans="1:10" x14ac:dyDescent="0.25">
      <c r="A237" s="88"/>
      <c r="B237" s="76" t="s">
        <v>486</v>
      </c>
      <c r="C237" s="44" t="s">
        <v>15</v>
      </c>
      <c r="D237" s="82"/>
      <c r="E237" s="78">
        <v>9</v>
      </c>
      <c r="F237" s="78"/>
      <c r="G237" s="131"/>
      <c r="H237" s="131">
        <f t="shared" ref="H237" si="28">F237*G237</f>
        <v>0</v>
      </c>
      <c r="I237" s="137"/>
      <c r="J237" s="138"/>
    </row>
    <row r="238" spans="1:10" x14ac:dyDescent="0.25">
      <c r="A238" s="88"/>
      <c r="B238" s="76" t="s">
        <v>247</v>
      </c>
      <c r="C238" s="44" t="s">
        <v>15</v>
      </c>
      <c r="D238" s="82"/>
      <c r="E238" s="78">
        <v>109</v>
      </c>
      <c r="F238" s="78"/>
      <c r="G238" s="136"/>
      <c r="H238" s="131">
        <f t="shared" si="27"/>
        <v>0</v>
      </c>
      <c r="I238" s="137"/>
      <c r="J238" s="138"/>
    </row>
    <row r="239" spans="1:10" x14ac:dyDescent="0.25">
      <c r="A239" s="88"/>
      <c r="B239" s="76" t="s">
        <v>487</v>
      </c>
      <c r="C239" s="44" t="s">
        <v>15</v>
      </c>
      <c r="D239" s="82"/>
      <c r="E239" s="78">
        <v>19</v>
      </c>
      <c r="F239" s="78"/>
      <c r="G239" s="136"/>
      <c r="H239" s="131">
        <f t="shared" si="27"/>
        <v>0</v>
      </c>
      <c r="I239" s="137"/>
      <c r="J239" s="138"/>
    </row>
    <row r="240" spans="1:10" x14ac:dyDescent="0.25">
      <c r="A240" s="88"/>
      <c r="B240" s="76" t="s">
        <v>488</v>
      </c>
      <c r="C240" s="44" t="s">
        <v>15</v>
      </c>
      <c r="D240" s="82"/>
      <c r="E240" s="78">
        <v>1</v>
      </c>
      <c r="F240" s="78"/>
      <c r="G240" s="136"/>
      <c r="H240" s="131">
        <f t="shared" si="27"/>
        <v>0</v>
      </c>
      <c r="I240" s="137"/>
      <c r="J240" s="138"/>
    </row>
    <row r="241" spans="1:10" x14ac:dyDescent="0.25">
      <c r="A241" s="88"/>
      <c r="B241" s="76" t="s">
        <v>489</v>
      </c>
      <c r="C241" s="44" t="s">
        <v>15</v>
      </c>
      <c r="D241" s="82"/>
      <c r="E241" s="78">
        <v>20</v>
      </c>
      <c r="F241" s="78"/>
      <c r="G241" s="136"/>
      <c r="H241" s="131">
        <f t="shared" si="27"/>
        <v>0</v>
      </c>
      <c r="I241" s="137"/>
      <c r="J241" s="138"/>
    </row>
    <row r="242" spans="1:10" x14ac:dyDescent="0.25">
      <c r="A242" s="88"/>
      <c r="B242" s="76" t="s">
        <v>248</v>
      </c>
      <c r="C242" s="44" t="s">
        <v>15</v>
      </c>
      <c r="D242" s="82"/>
      <c r="E242" s="78">
        <v>1</v>
      </c>
      <c r="F242" s="78"/>
      <c r="G242" s="136"/>
      <c r="H242" s="131">
        <f t="shared" si="27"/>
        <v>0</v>
      </c>
      <c r="I242" s="137"/>
      <c r="J242" s="138"/>
    </row>
    <row r="243" spans="1:10" ht="8.65" customHeight="1" x14ac:dyDescent="0.25">
      <c r="A243" s="12"/>
      <c r="B243" s="76"/>
      <c r="C243" s="44"/>
      <c r="D243" s="77"/>
      <c r="E243" s="78"/>
      <c r="F243" s="78"/>
      <c r="G243" s="131"/>
      <c r="H243" s="131"/>
      <c r="I243" s="132"/>
      <c r="J243" s="133"/>
    </row>
    <row r="244" spans="1:10" x14ac:dyDescent="0.25">
      <c r="A244" s="12"/>
      <c r="B244" s="76" t="s">
        <v>249</v>
      </c>
      <c r="C244" s="44" t="s">
        <v>14</v>
      </c>
      <c r="D244" s="77"/>
      <c r="E244" s="78">
        <v>1</v>
      </c>
      <c r="F244" s="78"/>
      <c r="G244" s="131"/>
      <c r="H244" s="131">
        <f t="shared" si="27"/>
        <v>0</v>
      </c>
      <c r="I244" s="132"/>
      <c r="J244" s="133"/>
    </row>
    <row r="245" spans="1:10" ht="10.5" customHeight="1" x14ac:dyDescent="0.25">
      <c r="A245" s="12"/>
      <c r="B245" s="76"/>
      <c r="C245" s="44"/>
      <c r="D245" s="77"/>
      <c r="E245" s="78"/>
      <c r="F245" s="78"/>
      <c r="G245" s="131"/>
      <c r="H245" s="131"/>
      <c r="I245" s="132"/>
      <c r="J245" s="133"/>
    </row>
    <row r="246" spans="1:10" x14ac:dyDescent="0.25">
      <c r="A246" s="72" t="s">
        <v>250</v>
      </c>
      <c r="B246" s="73" t="s">
        <v>251</v>
      </c>
      <c r="C246" s="72"/>
      <c r="D246" s="74"/>
      <c r="E246" s="75"/>
      <c r="F246" s="75"/>
      <c r="G246" s="134"/>
      <c r="H246" s="134"/>
      <c r="I246" s="135"/>
      <c r="J246" s="130" t="e">
        <f ca="1">J258SOMME(H247:H261)</f>
        <v>#NAME?</v>
      </c>
    </row>
    <row r="247" spans="1:10" ht="2.65" customHeight="1" x14ac:dyDescent="0.25">
      <c r="A247" s="12"/>
      <c r="B247" s="76"/>
      <c r="C247" s="44"/>
      <c r="D247" s="77"/>
      <c r="E247" s="78"/>
      <c r="F247" s="78"/>
      <c r="G247" s="131"/>
      <c r="H247" s="131"/>
      <c r="I247" s="132"/>
      <c r="J247" s="133"/>
    </row>
    <row r="248" spans="1:10" x14ac:dyDescent="0.25">
      <c r="A248" s="12"/>
      <c r="B248" s="76" t="s">
        <v>252</v>
      </c>
      <c r="C248" s="44" t="s">
        <v>15</v>
      </c>
      <c r="D248" s="77"/>
      <c r="E248" s="78">
        <v>86</v>
      </c>
      <c r="F248" s="78"/>
      <c r="G248" s="131"/>
      <c r="H248" s="131">
        <f t="shared" ref="H248:H260" si="29">F248*G248</f>
        <v>0</v>
      </c>
      <c r="I248" s="132"/>
      <c r="J248" s="133"/>
    </row>
    <row r="249" spans="1:10" x14ac:dyDescent="0.25">
      <c r="A249" s="12"/>
      <c r="B249" s="76" t="s">
        <v>253</v>
      </c>
      <c r="C249" s="44" t="s">
        <v>15</v>
      </c>
      <c r="D249" s="77"/>
      <c r="E249" s="78">
        <v>89</v>
      </c>
      <c r="F249" s="78"/>
      <c r="G249" s="131"/>
      <c r="H249" s="131">
        <f t="shared" si="29"/>
        <v>0</v>
      </c>
      <c r="I249" s="132"/>
      <c r="J249" s="133"/>
    </row>
    <row r="250" spans="1:10" x14ac:dyDescent="0.25">
      <c r="A250" s="12"/>
      <c r="B250" s="76" t="s">
        <v>254</v>
      </c>
      <c r="C250" s="44" t="s">
        <v>15</v>
      </c>
      <c r="D250" s="77"/>
      <c r="E250" s="78">
        <v>75</v>
      </c>
      <c r="F250" s="78"/>
      <c r="G250" s="131"/>
      <c r="H250" s="131">
        <f t="shared" si="29"/>
        <v>0</v>
      </c>
      <c r="I250" s="132"/>
      <c r="J250" s="133"/>
    </row>
    <row r="251" spans="1:10" x14ac:dyDescent="0.25">
      <c r="A251" s="12"/>
      <c r="B251" s="76" t="s">
        <v>255</v>
      </c>
      <c r="C251" s="44" t="s">
        <v>15</v>
      </c>
      <c r="D251" s="77"/>
      <c r="E251" s="78">
        <v>144</v>
      </c>
      <c r="F251" s="78"/>
      <c r="G251" s="131"/>
      <c r="H251" s="131">
        <f t="shared" ref="H251:H255" si="30">F251*G251</f>
        <v>0</v>
      </c>
      <c r="I251" s="132"/>
      <c r="J251" s="133"/>
    </row>
    <row r="252" spans="1:10" x14ac:dyDescent="0.25">
      <c r="A252" s="12"/>
      <c r="B252" s="76" t="s">
        <v>256</v>
      </c>
      <c r="C252" s="44" t="s">
        <v>15</v>
      </c>
      <c r="D252" s="77"/>
      <c r="E252" s="78">
        <v>82</v>
      </c>
      <c r="F252" s="78"/>
      <c r="G252" s="131"/>
      <c r="H252" s="131">
        <f t="shared" si="30"/>
        <v>0</v>
      </c>
      <c r="I252" s="132"/>
      <c r="J252" s="133"/>
    </row>
    <row r="253" spans="1:10" x14ac:dyDescent="0.25">
      <c r="A253" s="12"/>
      <c r="B253" s="76" t="s">
        <v>257</v>
      </c>
      <c r="C253" s="44" t="s">
        <v>15</v>
      </c>
      <c r="D253" s="77"/>
      <c r="E253" s="78">
        <v>24</v>
      </c>
      <c r="F253" s="78"/>
      <c r="G253" s="131"/>
      <c r="H253" s="131">
        <f t="shared" si="30"/>
        <v>0</v>
      </c>
      <c r="I253" s="132"/>
      <c r="J253" s="133"/>
    </row>
    <row r="254" spans="1:10" x14ac:dyDescent="0.25">
      <c r="A254" s="12"/>
      <c r="B254" s="76" t="s">
        <v>484</v>
      </c>
      <c r="C254" s="44" t="s">
        <v>15</v>
      </c>
      <c r="D254" s="77"/>
      <c r="E254" s="78">
        <v>89</v>
      </c>
      <c r="F254" s="78"/>
      <c r="G254" s="131"/>
      <c r="H254" s="131">
        <f t="shared" si="30"/>
        <v>0</v>
      </c>
      <c r="I254" s="132"/>
      <c r="J254" s="133"/>
    </row>
    <row r="255" spans="1:10" x14ac:dyDescent="0.25">
      <c r="A255" s="12"/>
      <c r="B255" s="76" t="s">
        <v>485</v>
      </c>
      <c r="C255" s="44" t="s">
        <v>15</v>
      </c>
      <c r="D255" s="77"/>
      <c r="E255" s="78">
        <v>146</v>
      </c>
      <c r="F255" s="78"/>
      <c r="G255" s="131"/>
      <c r="H255" s="131">
        <f t="shared" si="30"/>
        <v>0</v>
      </c>
      <c r="I255" s="132"/>
      <c r="J255" s="133"/>
    </row>
    <row r="256" spans="1:10" ht="6" customHeight="1" x14ac:dyDescent="0.25">
      <c r="A256" s="12"/>
      <c r="B256" s="76"/>
      <c r="C256" s="44"/>
      <c r="D256" s="77"/>
      <c r="E256" s="78"/>
      <c r="F256" s="78"/>
      <c r="G256" s="131"/>
      <c r="H256" s="131"/>
      <c r="I256" s="132"/>
      <c r="J256" s="133"/>
    </row>
    <row r="257" spans="1:10" ht="25.5" x14ac:dyDescent="0.25">
      <c r="A257" s="12"/>
      <c r="B257" s="76" t="s">
        <v>258</v>
      </c>
      <c r="C257" s="44" t="s">
        <v>39</v>
      </c>
      <c r="D257" s="77"/>
      <c r="E257" s="78"/>
      <c r="F257" s="78"/>
      <c r="G257" s="131"/>
      <c r="H257" s="131"/>
      <c r="I257" s="132"/>
      <c r="J257" s="133"/>
    </row>
    <row r="258" spans="1:10" x14ac:dyDescent="0.25">
      <c r="A258" s="12"/>
      <c r="B258" s="76" t="s">
        <v>259</v>
      </c>
      <c r="C258" s="44" t="s">
        <v>14</v>
      </c>
      <c r="D258" s="77"/>
      <c r="E258" s="78">
        <v>1</v>
      </c>
      <c r="F258" s="78"/>
      <c r="G258" s="131"/>
      <c r="H258" s="131">
        <f t="shared" si="29"/>
        <v>0</v>
      </c>
      <c r="I258" s="132"/>
      <c r="J258" s="133"/>
    </row>
    <row r="259" spans="1:10" ht="9" customHeight="1" x14ac:dyDescent="0.25">
      <c r="A259" s="12"/>
      <c r="B259" s="76"/>
      <c r="C259" s="44"/>
      <c r="D259" s="77"/>
      <c r="E259" s="78"/>
      <c r="F259" s="78"/>
      <c r="G259" s="131"/>
      <c r="H259" s="131"/>
      <c r="I259" s="132"/>
      <c r="J259" s="133"/>
    </row>
    <row r="260" spans="1:10" x14ac:dyDescent="0.25">
      <c r="A260" s="12"/>
      <c r="B260" s="76" t="s">
        <v>249</v>
      </c>
      <c r="C260" s="44" t="s">
        <v>14</v>
      </c>
      <c r="D260" s="77"/>
      <c r="E260" s="78">
        <v>1</v>
      </c>
      <c r="F260" s="78"/>
      <c r="G260" s="131"/>
      <c r="H260" s="131">
        <f t="shared" si="29"/>
        <v>0</v>
      </c>
      <c r="I260" s="132"/>
      <c r="J260" s="133"/>
    </row>
    <row r="261" spans="1:10" x14ac:dyDescent="0.25">
      <c r="A261" s="12"/>
      <c r="B261" s="76"/>
      <c r="C261" s="44"/>
      <c r="D261" s="77"/>
      <c r="E261" s="78"/>
      <c r="F261" s="78"/>
      <c r="G261" s="131"/>
      <c r="H261" s="131"/>
      <c r="I261" s="132"/>
      <c r="J261" s="133"/>
    </row>
    <row r="262" spans="1:10" x14ac:dyDescent="0.25">
      <c r="A262" s="72" t="s">
        <v>260</v>
      </c>
      <c r="B262" s="73" t="s">
        <v>261</v>
      </c>
      <c r="C262" s="72"/>
      <c r="D262" s="74"/>
      <c r="E262" s="75"/>
      <c r="F262" s="75"/>
      <c r="G262" s="134"/>
      <c r="H262" s="134"/>
      <c r="I262" s="135"/>
      <c r="J262" s="130">
        <f>SUM(H263:H282)</f>
        <v>0</v>
      </c>
    </row>
    <row r="263" spans="1:10" x14ac:dyDescent="0.25">
      <c r="A263" s="12"/>
      <c r="B263" s="76"/>
      <c r="C263" s="44"/>
      <c r="D263" s="77"/>
      <c r="E263" s="78"/>
      <c r="F263" s="78"/>
      <c r="G263" s="131"/>
      <c r="H263" s="131"/>
      <c r="I263" s="132"/>
      <c r="J263" s="133"/>
    </row>
    <row r="264" spans="1:10" ht="24.75" customHeight="1" x14ac:dyDescent="0.25">
      <c r="A264" s="12"/>
      <c r="B264" s="80" t="s">
        <v>262</v>
      </c>
      <c r="C264" s="44"/>
      <c r="D264" s="77"/>
      <c r="E264" s="78"/>
      <c r="F264" s="78"/>
      <c r="G264" s="131"/>
      <c r="H264" s="131"/>
      <c r="I264" s="132"/>
      <c r="J264" s="133"/>
    </row>
    <row r="265" spans="1:10" ht="25.5" x14ac:dyDescent="0.25">
      <c r="A265" s="12"/>
      <c r="B265" s="76" t="s">
        <v>263</v>
      </c>
      <c r="C265" s="44" t="s">
        <v>15</v>
      </c>
      <c r="D265" s="77"/>
      <c r="E265" s="78">
        <v>37</v>
      </c>
      <c r="F265" s="78"/>
      <c r="G265" s="131"/>
      <c r="H265" s="131">
        <f t="shared" ref="H265:H281" si="31">F265*G265</f>
        <v>0</v>
      </c>
      <c r="I265" s="132"/>
      <c r="J265" s="133"/>
    </row>
    <row r="266" spans="1:10" x14ac:dyDescent="0.25">
      <c r="A266" s="12"/>
      <c r="B266" s="76"/>
      <c r="C266" s="44"/>
      <c r="D266" s="77"/>
      <c r="E266" s="78"/>
      <c r="F266" s="78"/>
      <c r="G266" s="131"/>
      <c r="H266" s="131"/>
      <c r="I266" s="132"/>
      <c r="J266" s="133"/>
    </row>
    <row r="267" spans="1:10" ht="30" customHeight="1" x14ac:dyDescent="0.25">
      <c r="A267" s="12"/>
      <c r="B267" s="80" t="s">
        <v>264</v>
      </c>
      <c r="C267" s="44"/>
      <c r="D267" s="77"/>
      <c r="E267" s="78"/>
      <c r="F267" s="78"/>
      <c r="G267" s="131"/>
      <c r="H267" s="131"/>
      <c r="I267" s="132"/>
      <c r="J267" s="133"/>
    </row>
    <row r="268" spans="1:10" x14ac:dyDescent="0.25">
      <c r="A268" s="12"/>
      <c r="B268" s="76" t="s">
        <v>265</v>
      </c>
      <c r="C268" s="44" t="s">
        <v>15</v>
      </c>
      <c r="D268" s="77"/>
      <c r="E268" s="78">
        <v>22</v>
      </c>
      <c r="F268" s="78"/>
      <c r="G268" s="131"/>
      <c r="H268" s="131">
        <f t="shared" ref="H268" si="32">F268*G268</f>
        <v>0</v>
      </c>
      <c r="I268" s="132"/>
      <c r="J268" s="133"/>
    </row>
    <row r="269" spans="1:10" x14ac:dyDescent="0.25">
      <c r="A269" s="12"/>
      <c r="B269" s="76"/>
      <c r="C269" s="44"/>
      <c r="D269" s="77"/>
      <c r="E269" s="78"/>
      <c r="F269" s="78"/>
      <c r="G269" s="131"/>
      <c r="H269" s="131"/>
      <c r="I269" s="132"/>
      <c r="J269" s="133"/>
    </row>
    <row r="270" spans="1:10" x14ac:dyDescent="0.25">
      <c r="A270" s="12"/>
      <c r="B270" s="80" t="s">
        <v>266</v>
      </c>
      <c r="C270" s="44"/>
      <c r="D270" s="77"/>
      <c r="E270" s="78"/>
      <c r="F270" s="78"/>
      <c r="G270" s="131"/>
      <c r="H270" s="131"/>
      <c r="I270" s="132"/>
      <c r="J270" s="133"/>
    </row>
    <row r="271" spans="1:10" x14ac:dyDescent="0.25">
      <c r="A271" s="12"/>
      <c r="B271" s="76" t="s">
        <v>267</v>
      </c>
      <c r="C271" s="44" t="s">
        <v>15</v>
      </c>
      <c r="D271" s="77"/>
      <c r="E271" s="78">
        <v>0</v>
      </c>
      <c r="F271" s="78"/>
      <c r="G271" s="131"/>
      <c r="H271" s="131">
        <f t="shared" ref="H271" si="33">F271*G271</f>
        <v>0</v>
      </c>
      <c r="I271" s="132"/>
      <c r="J271" s="133"/>
    </row>
    <row r="272" spans="1:10" x14ac:dyDescent="0.25">
      <c r="A272" s="12"/>
      <c r="B272" s="76"/>
      <c r="C272" s="44"/>
      <c r="D272" s="77"/>
      <c r="E272" s="78"/>
      <c r="F272" s="78"/>
      <c r="G272" s="131"/>
      <c r="H272" s="131"/>
      <c r="I272" s="132"/>
      <c r="J272" s="133"/>
    </row>
    <row r="273" spans="1:10" x14ac:dyDescent="0.25">
      <c r="A273" s="12"/>
      <c r="B273" s="80" t="s">
        <v>268</v>
      </c>
      <c r="C273" s="44"/>
      <c r="D273" s="77"/>
      <c r="E273" s="78"/>
      <c r="F273" s="78"/>
      <c r="G273" s="131"/>
      <c r="H273" s="131"/>
      <c r="I273" s="132"/>
      <c r="J273" s="133"/>
    </row>
    <row r="274" spans="1:10" x14ac:dyDescent="0.25">
      <c r="A274" s="12"/>
      <c r="B274" s="76" t="s">
        <v>269</v>
      </c>
      <c r="C274" s="44" t="s">
        <v>15</v>
      </c>
      <c r="D274" s="77"/>
      <c r="E274" s="78">
        <v>2</v>
      </c>
      <c r="F274" s="78"/>
      <c r="G274" s="131"/>
      <c r="H274" s="131">
        <f t="shared" si="31"/>
        <v>0</v>
      </c>
      <c r="I274" s="132"/>
      <c r="J274" s="133"/>
    </row>
    <row r="275" spans="1:10" x14ac:dyDescent="0.25">
      <c r="A275" s="12"/>
      <c r="B275" s="76"/>
      <c r="C275" s="44"/>
      <c r="D275" s="77"/>
      <c r="E275" s="78"/>
      <c r="F275" s="78"/>
      <c r="G275" s="131"/>
      <c r="H275" s="131"/>
      <c r="I275" s="132"/>
      <c r="J275" s="133"/>
    </row>
    <row r="276" spans="1:10" x14ac:dyDescent="0.25">
      <c r="A276" s="12"/>
      <c r="B276" s="80" t="s">
        <v>270</v>
      </c>
      <c r="C276" s="44"/>
      <c r="D276" s="77"/>
      <c r="E276" s="78"/>
      <c r="F276" s="78"/>
      <c r="G276" s="131"/>
      <c r="H276" s="131"/>
      <c r="I276" s="132"/>
      <c r="J276" s="133"/>
    </row>
    <row r="277" spans="1:10" x14ac:dyDescent="0.25">
      <c r="A277" s="12"/>
      <c r="B277" s="76" t="s">
        <v>270</v>
      </c>
      <c r="C277" s="44" t="s">
        <v>15</v>
      </c>
      <c r="D277" s="77"/>
      <c r="E277" s="78">
        <v>1</v>
      </c>
      <c r="F277" s="78"/>
      <c r="G277" s="131"/>
      <c r="H277" s="131">
        <f t="shared" si="31"/>
        <v>0</v>
      </c>
      <c r="I277" s="132"/>
      <c r="J277" s="133"/>
    </row>
    <row r="278" spans="1:10" x14ac:dyDescent="0.25">
      <c r="A278" s="12"/>
      <c r="B278" s="76" t="s">
        <v>271</v>
      </c>
      <c r="C278" s="44" t="s">
        <v>14</v>
      </c>
      <c r="D278" s="77"/>
      <c r="E278" s="78">
        <v>1</v>
      </c>
      <c r="F278" s="78"/>
      <c r="G278" s="131"/>
      <c r="H278" s="131">
        <f t="shared" si="31"/>
        <v>0</v>
      </c>
      <c r="I278" s="132"/>
      <c r="J278" s="133"/>
    </row>
    <row r="279" spans="1:10" x14ac:dyDescent="0.25">
      <c r="A279" s="12"/>
      <c r="B279" s="76"/>
      <c r="C279" s="44"/>
      <c r="D279" s="77"/>
      <c r="E279" s="78"/>
      <c r="F279" s="78"/>
      <c r="G279" s="131"/>
      <c r="H279" s="131"/>
      <c r="I279" s="132"/>
      <c r="J279" s="133"/>
    </row>
    <row r="280" spans="1:10" x14ac:dyDescent="0.25">
      <c r="A280" s="12"/>
      <c r="B280" s="80" t="s">
        <v>199</v>
      </c>
      <c r="C280" s="44"/>
      <c r="D280" s="77"/>
      <c r="E280" s="78"/>
      <c r="F280" s="78"/>
      <c r="G280" s="131"/>
      <c r="H280" s="131"/>
      <c r="I280" s="132"/>
      <c r="J280" s="133"/>
    </row>
    <row r="281" spans="1:10" ht="38.25" x14ac:dyDescent="0.25">
      <c r="A281" s="12"/>
      <c r="B281" s="76" t="s">
        <v>518</v>
      </c>
      <c r="C281" s="44" t="s">
        <v>14</v>
      </c>
      <c r="D281" s="77"/>
      <c r="E281" s="78">
        <v>1</v>
      </c>
      <c r="F281" s="78"/>
      <c r="G281" s="131"/>
      <c r="H281" s="131">
        <f t="shared" si="31"/>
        <v>0</v>
      </c>
      <c r="I281" s="132"/>
      <c r="J281" s="133"/>
    </row>
    <row r="282" spans="1:10" x14ac:dyDescent="0.25">
      <c r="A282" s="12"/>
      <c r="B282" s="76"/>
      <c r="C282" s="44"/>
      <c r="D282" s="77"/>
      <c r="E282" s="78"/>
      <c r="F282" s="78"/>
      <c r="G282" s="131"/>
      <c r="H282" s="131"/>
      <c r="I282" s="132"/>
      <c r="J282" s="133"/>
    </row>
    <row r="283" spans="1:10" x14ac:dyDescent="0.25">
      <c r="A283" s="72" t="s">
        <v>272</v>
      </c>
      <c r="B283" s="73" t="s">
        <v>273</v>
      </c>
      <c r="C283" s="72"/>
      <c r="D283" s="74"/>
      <c r="E283" s="75"/>
      <c r="F283" s="75"/>
      <c r="G283" s="134"/>
      <c r="H283" s="134"/>
      <c r="I283" s="135"/>
      <c r="J283" s="130">
        <f>SUM(H284:H305)</f>
        <v>0</v>
      </c>
    </row>
    <row r="284" spans="1:10" x14ac:dyDescent="0.25">
      <c r="A284" s="12"/>
      <c r="B284" s="76"/>
      <c r="C284" s="44"/>
      <c r="D284" s="77"/>
      <c r="E284" s="78"/>
      <c r="F284" s="78"/>
      <c r="G284" s="131"/>
      <c r="H284" s="131"/>
      <c r="I284" s="132"/>
      <c r="J284" s="133"/>
    </row>
    <row r="285" spans="1:10" x14ac:dyDescent="0.25">
      <c r="A285" s="12" t="s">
        <v>274</v>
      </c>
      <c r="B285" s="80" t="s">
        <v>275</v>
      </c>
      <c r="C285" s="44"/>
      <c r="D285" s="77"/>
      <c r="E285" s="78"/>
      <c r="F285" s="78"/>
      <c r="G285" s="131"/>
      <c r="H285" s="131"/>
      <c r="I285" s="132"/>
      <c r="J285" s="133"/>
    </row>
    <row r="286" spans="1:10" x14ac:dyDescent="0.25">
      <c r="A286" s="12"/>
      <c r="B286" s="76" t="s">
        <v>276</v>
      </c>
      <c r="C286" s="44" t="s">
        <v>14</v>
      </c>
      <c r="D286" s="77"/>
      <c r="E286" s="78">
        <v>1</v>
      </c>
      <c r="F286" s="78"/>
      <c r="G286" s="131"/>
      <c r="H286" s="131">
        <f t="shared" ref="H286:H305" si="34">F286*G286</f>
        <v>0</v>
      </c>
      <c r="I286" s="132"/>
      <c r="J286" s="133"/>
    </row>
    <row r="287" spans="1:10" x14ac:dyDescent="0.25">
      <c r="A287" s="12"/>
      <c r="B287" s="76"/>
      <c r="C287" s="44"/>
      <c r="D287" s="77"/>
      <c r="E287" s="78"/>
      <c r="F287" s="78"/>
      <c r="G287" s="131"/>
      <c r="H287" s="131"/>
      <c r="I287" s="132"/>
      <c r="J287" s="133"/>
    </row>
    <row r="288" spans="1:10" x14ac:dyDescent="0.25">
      <c r="A288" s="12" t="s">
        <v>277</v>
      </c>
      <c r="B288" s="80" t="s">
        <v>278</v>
      </c>
      <c r="C288" s="44"/>
      <c r="D288" s="77"/>
      <c r="E288" s="78"/>
      <c r="F288" s="78"/>
      <c r="G288" s="131"/>
      <c r="H288" s="131"/>
      <c r="I288" s="132"/>
      <c r="J288" s="133"/>
    </row>
    <row r="289" spans="1:10" x14ac:dyDescent="0.25">
      <c r="A289" s="12"/>
      <c r="B289" s="76" t="s">
        <v>279</v>
      </c>
      <c r="C289" s="44" t="s">
        <v>14</v>
      </c>
      <c r="D289" s="77"/>
      <c r="E289" s="78">
        <v>1</v>
      </c>
      <c r="F289" s="78"/>
      <c r="G289" s="131"/>
      <c r="H289" s="131">
        <f t="shared" ref="H289" si="35">F289*G289</f>
        <v>0</v>
      </c>
      <c r="I289" s="132"/>
      <c r="J289" s="133"/>
    </row>
    <row r="290" spans="1:10" x14ac:dyDescent="0.25">
      <c r="A290" s="12"/>
      <c r="B290" s="76"/>
      <c r="C290" s="44"/>
      <c r="D290" s="77"/>
      <c r="E290" s="78"/>
      <c r="F290" s="78"/>
      <c r="G290" s="131"/>
      <c r="H290" s="131"/>
      <c r="I290" s="132"/>
      <c r="J290" s="133"/>
    </row>
    <row r="291" spans="1:10" x14ac:dyDescent="0.25">
      <c r="A291" s="12"/>
      <c r="B291" s="80" t="s">
        <v>280</v>
      </c>
      <c r="C291" s="44"/>
      <c r="D291" s="77"/>
      <c r="E291" s="78"/>
      <c r="F291" s="78"/>
      <c r="G291" s="131"/>
      <c r="H291" s="131"/>
      <c r="I291" s="132"/>
      <c r="J291" s="133"/>
    </row>
    <row r="292" spans="1:10" x14ac:dyDescent="0.25">
      <c r="A292" s="12"/>
      <c r="B292" s="76" t="s">
        <v>281</v>
      </c>
      <c r="C292" s="44" t="s">
        <v>15</v>
      </c>
      <c r="D292" s="77"/>
      <c r="E292" s="78">
        <v>3</v>
      </c>
      <c r="F292" s="78"/>
      <c r="G292" s="131"/>
      <c r="H292" s="131">
        <f t="shared" si="34"/>
        <v>0</v>
      </c>
      <c r="I292" s="132"/>
      <c r="J292" s="133"/>
    </row>
    <row r="293" spans="1:10" x14ac:dyDescent="0.25">
      <c r="A293" s="12"/>
      <c r="B293" s="76" t="s">
        <v>282</v>
      </c>
      <c r="C293" s="44" t="s">
        <v>15</v>
      </c>
      <c r="D293" s="77"/>
      <c r="E293" s="78">
        <v>4</v>
      </c>
      <c r="F293" s="78"/>
      <c r="G293" s="131"/>
      <c r="H293" s="131">
        <f t="shared" si="34"/>
        <v>0</v>
      </c>
      <c r="I293" s="132"/>
      <c r="J293" s="133"/>
    </row>
    <row r="294" spans="1:10" x14ac:dyDescent="0.25">
      <c r="A294" s="12"/>
      <c r="B294" s="76" t="s">
        <v>283</v>
      </c>
      <c r="C294" s="44" t="s">
        <v>15</v>
      </c>
      <c r="D294" s="77"/>
      <c r="E294" s="78">
        <v>2</v>
      </c>
      <c r="F294" s="78"/>
      <c r="G294" s="131"/>
      <c r="H294" s="131">
        <f t="shared" si="34"/>
        <v>0</v>
      </c>
      <c r="I294" s="132"/>
      <c r="J294" s="133"/>
    </row>
    <row r="295" spans="1:10" x14ac:dyDescent="0.25">
      <c r="A295" s="12"/>
      <c r="B295" s="76" t="s">
        <v>284</v>
      </c>
      <c r="C295" s="44" t="s">
        <v>15</v>
      </c>
      <c r="D295" s="77"/>
      <c r="E295" s="78">
        <v>12</v>
      </c>
      <c r="F295" s="78"/>
      <c r="G295" s="131"/>
      <c r="H295" s="131">
        <f t="shared" si="34"/>
        <v>0</v>
      </c>
      <c r="I295" s="132"/>
      <c r="J295" s="133"/>
    </row>
    <row r="296" spans="1:10" x14ac:dyDescent="0.25">
      <c r="A296" s="12"/>
      <c r="B296" s="76" t="s">
        <v>285</v>
      </c>
      <c r="C296" s="44" t="s">
        <v>15</v>
      </c>
      <c r="D296" s="77"/>
      <c r="E296" s="78">
        <v>6</v>
      </c>
      <c r="F296" s="78"/>
      <c r="G296" s="131"/>
      <c r="H296" s="131">
        <f t="shared" si="34"/>
        <v>0</v>
      </c>
      <c r="I296" s="132"/>
      <c r="J296" s="133"/>
    </row>
    <row r="297" spans="1:10" x14ac:dyDescent="0.25">
      <c r="A297" s="12"/>
      <c r="B297" s="76" t="s">
        <v>286</v>
      </c>
      <c r="C297" s="44" t="s">
        <v>15</v>
      </c>
      <c r="D297" s="77"/>
      <c r="E297" s="78">
        <v>3</v>
      </c>
      <c r="F297" s="78"/>
      <c r="G297" s="131"/>
      <c r="H297" s="131">
        <f t="shared" si="34"/>
        <v>0</v>
      </c>
      <c r="I297" s="132"/>
      <c r="J297" s="133"/>
    </row>
    <row r="298" spans="1:10" x14ac:dyDescent="0.25">
      <c r="A298" s="12"/>
      <c r="B298" s="87"/>
      <c r="C298" s="44"/>
      <c r="D298" s="77"/>
      <c r="E298" s="78"/>
      <c r="F298" s="78"/>
      <c r="G298" s="131"/>
      <c r="H298" s="131"/>
      <c r="I298" s="132"/>
      <c r="J298" s="133"/>
    </row>
    <row r="299" spans="1:10" x14ac:dyDescent="0.25">
      <c r="A299" s="12"/>
      <c r="B299" s="76" t="s">
        <v>287</v>
      </c>
      <c r="C299" s="44" t="s">
        <v>14</v>
      </c>
      <c r="D299" s="77"/>
      <c r="E299" s="78">
        <v>1</v>
      </c>
      <c r="F299" s="78"/>
      <c r="G299" s="131"/>
      <c r="H299" s="131">
        <f t="shared" si="34"/>
        <v>0</v>
      </c>
      <c r="I299" s="132"/>
      <c r="J299" s="133"/>
    </row>
    <row r="300" spans="1:10" x14ac:dyDescent="0.25">
      <c r="A300" s="12"/>
      <c r="B300" s="76" t="s">
        <v>288</v>
      </c>
      <c r="C300" s="44" t="s">
        <v>14</v>
      </c>
      <c r="D300" s="77"/>
      <c r="E300" s="78">
        <v>1</v>
      </c>
      <c r="F300" s="78"/>
      <c r="G300" s="131"/>
      <c r="H300" s="131">
        <f t="shared" si="34"/>
        <v>0</v>
      </c>
      <c r="I300" s="132"/>
      <c r="J300" s="133"/>
    </row>
    <row r="301" spans="1:10" x14ac:dyDescent="0.25">
      <c r="A301" s="12"/>
      <c r="B301" s="76" t="s">
        <v>259</v>
      </c>
      <c r="C301" s="44" t="s">
        <v>14</v>
      </c>
      <c r="D301" s="77"/>
      <c r="E301" s="78">
        <v>1</v>
      </c>
      <c r="F301" s="78"/>
      <c r="G301" s="131"/>
      <c r="H301" s="131">
        <f t="shared" si="34"/>
        <v>0</v>
      </c>
      <c r="I301" s="132"/>
      <c r="J301" s="133"/>
    </row>
    <row r="302" spans="1:10" x14ac:dyDescent="0.25">
      <c r="A302" s="12"/>
      <c r="B302" s="76" t="s">
        <v>289</v>
      </c>
      <c r="C302" s="44" t="s">
        <v>14</v>
      </c>
      <c r="D302" s="77"/>
      <c r="E302" s="78">
        <v>1</v>
      </c>
      <c r="F302" s="78"/>
      <c r="G302" s="131"/>
      <c r="H302" s="131">
        <f t="shared" si="34"/>
        <v>0</v>
      </c>
      <c r="I302" s="132"/>
      <c r="J302" s="133"/>
    </row>
    <row r="303" spans="1:10" x14ac:dyDescent="0.25">
      <c r="A303" s="12"/>
      <c r="B303" s="87"/>
      <c r="C303" s="44"/>
      <c r="D303" s="77"/>
      <c r="E303" s="78"/>
      <c r="F303" s="78"/>
      <c r="G303" s="131"/>
      <c r="H303" s="131"/>
      <c r="I303" s="132"/>
      <c r="J303" s="133"/>
    </row>
    <row r="304" spans="1:10" x14ac:dyDescent="0.25">
      <c r="A304" s="12"/>
      <c r="B304" s="80" t="s">
        <v>290</v>
      </c>
      <c r="C304" s="44"/>
      <c r="D304" s="77"/>
      <c r="E304" s="78"/>
      <c r="F304" s="78"/>
      <c r="G304" s="131"/>
      <c r="H304" s="131"/>
      <c r="I304" s="132"/>
      <c r="J304" s="133"/>
    </row>
    <row r="305" spans="1:10" ht="38.25" x14ac:dyDescent="0.25">
      <c r="A305" s="12"/>
      <c r="B305" s="76" t="s">
        <v>519</v>
      </c>
      <c r="C305" s="44" t="s">
        <v>14</v>
      </c>
      <c r="D305" s="77"/>
      <c r="E305" s="78">
        <v>1</v>
      </c>
      <c r="F305" s="78"/>
      <c r="G305" s="131"/>
      <c r="H305" s="131">
        <f t="shared" si="34"/>
        <v>0</v>
      </c>
      <c r="I305" s="132"/>
      <c r="J305" s="133"/>
    </row>
    <row r="306" spans="1:10" ht="32.25" customHeight="1" x14ac:dyDescent="0.25">
      <c r="A306" s="72" t="s">
        <v>291</v>
      </c>
      <c r="B306" s="73" t="s">
        <v>292</v>
      </c>
      <c r="C306" s="72"/>
      <c r="D306" s="74"/>
      <c r="E306" s="75"/>
      <c r="F306" s="75"/>
      <c r="G306" s="134"/>
      <c r="H306" s="134"/>
      <c r="I306" s="135"/>
      <c r="J306" s="130">
        <f>SUM(H307:H315)</f>
        <v>0</v>
      </c>
    </row>
    <row r="307" spans="1:10" x14ac:dyDescent="0.25">
      <c r="A307" s="12"/>
      <c r="B307" s="76"/>
      <c r="C307" s="44"/>
      <c r="D307" s="77"/>
      <c r="E307" s="78"/>
      <c r="F307" s="78"/>
      <c r="G307" s="131"/>
      <c r="H307" s="131"/>
      <c r="I307" s="132"/>
      <c r="J307" s="133"/>
    </row>
    <row r="308" spans="1:10" ht="25.5" x14ac:dyDescent="0.25">
      <c r="A308" s="12"/>
      <c r="B308" s="76" t="s">
        <v>293</v>
      </c>
      <c r="C308" s="44" t="s">
        <v>14</v>
      </c>
      <c r="D308" s="77"/>
      <c r="E308" s="78">
        <v>1</v>
      </c>
      <c r="F308" s="78"/>
      <c r="G308" s="131"/>
      <c r="H308" s="131">
        <f t="shared" ref="H308:H314" si="36">F308*G308</f>
        <v>0</v>
      </c>
      <c r="I308" s="132"/>
      <c r="J308" s="133"/>
    </row>
    <row r="309" spans="1:10" x14ac:dyDescent="0.25">
      <c r="A309" s="12"/>
      <c r="B309" s="76" t="s">
        <v>294</v>
      </c>
      <c r="C309" s="44" t="s">
        <v>14</v>
      </c>
      <c r="D309" s="77"/>
      <c r="E309" s="78">
        <v>1</v>
      </c>
      <c r="F309" s="78"/>
      <c r="G309" s="131"/>
      <c r="H309" s="131">
        <f t="shared" si="36"/>
        <v>0</v>
      </c>
      <c r="I309" s="132"/>
      <c r="J309" s="133"/>
    </row>
    <row r="310" spans="1:10" x14ac:dyDescent="0.25">
      <c r="A310" s="12"/>
      <c r="B310" s="76" t="s">
        <v>295</v>
      </c>
      <c r="C310" s="44"/>
      <c r="D310" s="77"/>
      <c r="E310" s="78"/>
      <c r="F310" s="78"/>
      <c r="G310" s="131"/>
      <c r="H310" s="131"/>
      <c r="I310" s="132"/>
      <c r="J310" s="133"/>
    </row>
    <row r="311" spans="1:10" x14ac:dyDescent="0.25">
      <c r="A311" s="12"/>
      <c r="B311" s="76" t="s">
        <v>296</v>
      </c>
      <c r="C311" s="44" t="s">
        <v>14</v>
      </c>
      <c r="D311" s="77"/>
      <c r="E311" s="78">
        <v>1</v>
      </c>
      <c r="F311" s="78"/>
      <c r="G311" s="131"/>
      <c r="H311" s="131">
        <f t="shared" si="36"/>
        <v>0</v>
      </c>
      <c r="I311" s="132"/>
      <c r="J311" s="133"/>
    </row>
    <row r="312" spans="1:10" x14ac:dyDescent="0.25">
      <c r="A312" s="12"/>
      <c r="B312" s="76" t="s">
        <v>297</v>
      </c>
      <c r="C312" s="44" t="s">
        <v>14</v>
      </c>
      <c r="D312" s="77"/>
      <c r="E312" s="78">
        <v>1</v>
      </c>
      <c r="F312" s="78"/>
      <c r="G312" s="131"/>
      <c r="H312" s="131">
        <f t="shared" si="36"/>
        <v>0</v>
      </c>
      <c r="I312" s="132"/>
      <c r="J312" s="133"/>
    </row>
    <row r="313" spans="1:10" ht="25.5" x14ac:dyDescent="0.25">
      <c r="A313" s="12"/>
      <c r="B313" s="76" t="s">
        <v>298</v>
      </c>
      <c r="C313" s="44" t="s">
        <v>14</v>
      </c>
      <c r="D313" s="77"/>
      <c r="E313" s="78">
        <v>1</v>
      </c>
      <c r="F313" s="78"/>
      <c r="G313" s="131"/>
      <c r="H313" s="131">
        <f t="shared" si="36"/>
        <v>0</v>
      </c>
      <c r="I313" s="132"/>
      <c r="J313" s="133"/>
    </row>
    <row r="314" spans="1:10" x14ac:dyDescent="0.25">
      <c r="A314" s="12"/>
      <c r="B314" s="76" t="s">
        <v>299</v>
      </c>
      <c r="C314" s="44" t="s">
        <v>15</v>
      </c>
      <c r="D314" s="77"/>
      <c r="E314" s="78">
        <v>1</v>
      </c>
      <c r="F314" s="78"/>
      <c r="G314" s="131"/>
      <c r="H314" s="131">
        <f t="shared" si="36"/>
        <v>0</v>
      </c>
      <c r="I314" s="132"/>
      <c r="J314" s="133"/>
    </row>
    <row r="315" spans="1:10" x14ac:dyDescent="0.25">
      <c r="A315" s="12"/>
      <c r="B315" s="76"/>
      <c r="C315" s="44"/>
      <c r="D315" s="77"/>
      <c r="E315" s="78"/>
      <c r="F315" s="78"/>
      <c r="G315" s="131"/>
      <c r="H315" s="131"/>
      <c r="I315" s="132"/>
      <c r="J315" s="133"/>
    </row>
    <row r="316" spans="1:10" x14ac:dyDescent="0.25">
      <c r="A316" s="72" t="s">
        <v>300</v>
      </c>
      <c r="B316" s="73" t="s">
        <v>301</v>
      </c>
      <c r="C316" s="72"/>
      <c r="D316" s="74"/>
      <c r="E316" s="75"/>
      <c r="F316" s="75"/>
      <c r="G316" s="134"/>
      <c r="H316" s="134"/>
      <c r="I316" s="135"/>
      <c r="J316" s="130">
        <f>SUM(H317:H318)</f>
        <v>0</v>
      </c>
    </row>
    <row r="317" spans="1:10" ht="25.5" x14ac:dyDescent="0.25">
      <c r="A317" s="12"/>
      <c r="B317" s="76" t="s">
        <v>302</v>
      </c>
      <c r="C317" s="44" t="s">
        <v>39</v>
      </c>
      <c r="D317" s="77"/>
      <c r="E317" s="78"/>
      <c r="F317" s="78"/>
      <c r="G317" s="131"/>
      <c r="H317" s="131"/>
      <c r="I317" s="132"/>
      <c r="J317" s="133"/>
    </row>
    <row r="318" spans="1:10" x14ac:dyDescent="0.25">
      <c r="A318" s="12"/>
      <c r="B318" s="76"/>
      <c r="C318" s="44"/>
      <c r="D318" s="77"/>
      <c r="E318" s="78"/>
      <c r="F318" s="78"/>
      <c r="G318" s="131"/>
      <c r="H318" s="131"/>
      <c r="I318" s="132"/>
      <c r="J318" s="133"/>
    </row>
    <row r="319" spans="1:10" x14ac:dyDescent="0.25">
      <c r="A319" s="72" t="s">
        <v>303</v>
      </c>
      <c r="B319" s="73" t="s">
        <v>304</v>
      </c>
      <c r="C319" s="72"/>
      <c r="D319" s="74"/>
      <c r="E319" s="75"/>
      <c r="F319" s="75"/>
      <c r="G319" s="134"/>
      <c r="H319" s="134"/>
      <c r="I319" s="135"/>
      <c r="J319" s="130">
        <f>SUM(H320:H322)</f>
        <v>0</v>
      </c>
    </row>
    <row r="320" spans="1:10" x14ac:dyDescent="0.25">
      <c r="A320" s="12"/>
      <c r="B320" s="76" t="s">
        <v>305</v>
      </c>
      <c r="C320" s="44" t="s">
        <v>306</v>
      </c>
      <c r="D320" s="77"/>
      <c r="E320" s="78">
        <v>16</v>
      </c>
      <c r="F320" s="78"/>
      <c r="G320" s="131"/>
      <c r="H320" s="131">
        <f t="shared" ref="H320:H321" si="37">F320*G320</f>
        <v>0</v>
      </c>
      <c r="I320" s="132"/>
      <c r="J320" s="133"/>
    </row>
    <row r="321" spans="1:10" x14ac:dyDescent="0.25">
      <c r="A321" s="12"/>
      <c r="B321" s="76" t="s">
        <v>307</v>
      </c>
      <c r="C321" s="44" t="s">
        <v>14</v>
      </c>
      <c r="D321" s="77"/>
      <c r="E321" s="78">
        <v>1</v>
      </c>
      <c r="F321" s="78"/>
      <c r="G321" s="131"/>
      <c r="H321" s="131">
        <f t="shared" si="37"/>
        <v>0</v>
      </c>
      <c r="I321" s="132"/>
      <c r="J321" s="133"/>
    </row>
    <row r="322" spans="1:10" x14ac:dyDescent="0.25">
      <c r="A322" s="12"/>
      <c r="B322" s="76"/>
      <c r="C322" s="44"/>
      <c r="D322" s="77"/>
      <c r="E322" s="78"/>
      <c r="F322" s="78"/>
      <c r="G322" s="131"/>
      <c r="H322" s="131"/>
      <c r="I322" s="132"/>
      <c r="J322" s="133"/>
    </row>
    <row r="323" spans="1:10" x14ac:dyDescent="0.25">
      <c r="A323" s="72" t="s">
        <v>308</v>
      </c>
      <c r="B323" s="73" t="s">
        <v>309</v>
      </c>
      <c r="C323" s="72"/>
      <c r="D323" s="74"/>
      <c r="E323" s="75"/>
      <c r="F323" s="75"/>
      <c r="G323" s="134"/>
      <c r="H323" s="134"/>
      <c r="I323" s="135"/>
      <c r="J323" s="130">
        <f>SUM(H324:H326)</f>
        <v>0</v>
      </c>
    </row>
    <row r="324" spans="1:10" ht="25.5" x14ac:dyDescent="0.25">
      <c r="A324" s="12"/>
      <c r="B324" s="76" t="s">
        <v>310</v>
      </c>
      <c r="C324" s="44" t="s">
        <v>306</v>
      </c>
      <c r="D324" s="77"/>
      <c r="E324" s="78">
        <v>1</v>
      </c>
      <c r="F324" s="78"/>
      <c r="G324" s="131"/>
      <c r="H324" s="131">
        <f>F324*G324</f>
        <v>0</v>
      </c>
      <c r="I324" s="132"/>
      <c r="J324" s="133"/>
    </row>
    <row r="325" spans="1:10" x14ac:dyDescent="0.25">
      <c r="A325" s="12"/>
      <c r="B325" s="76" t="s">
        <v>311</v>
      </c>
      <c r="C325" s="44" t="s">
        <v>14</v>
      </c>
      <c r="D325" s="77"/>
      <c r="E325" s="78">
        <v>1</v>
      </c>
      <c r="F325" s="78"/>
      <c r="G325" s="131"/>
      <c r="H325" s="131">
        <f>F325*G325</f>
        <v>0</v>
      </c>
      <c r="I325" s="132"/>
      <c r="J325" s="133"/>
    </row>
    <row r="326" spans="1:10" x14ac:dyDescent="0.25">
      <c r="A326" s="12"/>
      <c r="B326" s="76"/>
      <c r="C326" s="44"/>
      <c r="D326" s="77"/>
      <c r="E326" s="78"/>
      <c r="F326" s="78"/>
      <c r="G326" s="131"/>
      <c r="H326" s="131"/>
      <c r="I326" s="132"/>
      <c r="J326" s="133"/>
    </row>
    <row r="327" spans="1:10" ht="36.75" customHeight="1" x14ac:dyDescent="0.25">
      <c r="A327" s="72" t="s">
        <v>312</v>
      </c>
      <c r="B327" s="73" t="s">
        <v>313</v>
      </c>
      <c r="C327" s="72"/>
      <c r="D327" s="74"/>
      <c r="E327" s="75"/>
      <c r="F327" s="75"/>
      <c r="G327" s="134"/>
      <c r="H327" s="134"/>
      <c r="I327" s="135"/>
      <c r="J327" s="130">
        <f>J328+J379+J399+J444</f>
        <v>0</v>
      </c>
    </row>
    <row r="328" spans="1:10" ht="33" customHeight="1" x14ac:dyDescent="0.25">
      <c r="A328" s="72" t="s">
        <v>314</v>
      </c>
      <c r="B328" s="73" t="s">
        <v>315</v>
      </c>
      <c r="C328" s="72"/>
      <c r="D328" s="74"/>
      <c r="E328" s="75"/>
      <c r="F328" s="75"/>
      <c r="G328" s="134"/>
      <c r="H328" s="134"/>
      <c r="I328" s="135"/>
      <c r="J328" s="130">
        <f>SUM(H329:H378)</f>
        <v>0</v>
      </c>
    </row>
    <row r="329" spans="1:10" x14ac:dyDescent="0.25">
      <c r="A329" s="13"/>
      <c r="B329" s="80"/>
      <c r="C329" s="44"/>
      <c r="D329" s="77"/>
      <c r="E329" s="78"/>
      <c r="F329" s="78"/>
      <c r="G329" s="131"/>
      <c r="H329" s="131"/>
      <c r="I329" s="132"/>
      <c r="J329" s="133"/>
    </row>
    <row r="330" spans="1:10" x14ac:dyDescent="0.25">
      <c r="A330" s="12" t="s">
        <v>316</v>
      </c>
      <c r="B330" s="80" t="s">
        <v>317</v>
      </c>
      <c r="C330" s="44"/>
      <c r="D330" s="77"/>
      <c r="E330" s="78"/>
      <c r="F330" s="78"/>
      <c r="G330" s="131"/>
      <c r="H330" s="131"/>
      <c r="I330" s="132"/>
      <c r="J330" s="133"/>
    </row>
    <row r="331" spans="1:10" x14ac:dyDescent="0.25">
      <c r="A331" s="13"/>
      <c r="B331" s="76" t="s">
        <v>318</v>
      </c>
      <c r="C331" s="44" t="s">
        <v>15</v>
      </c>
      <c r="D331" s="77"/>
      <c r="E331" s="78">
        <v>2</v>
      </c>
      <c r="F331" s="78"/>
      <c r="G331" s="131"/>
      <c r="H331" s="131">
        <f t="shared" ref="H331:H371" si="38">F331*G331</f>
        <v>0</v>
      </c>
      <c r="I331" s="132"/>
      <c r="J331" s="133"/>
    </row>
    <row r="332" spans="1:10" x14ac:dyDescent="0.25">
      <c r="A332" s="13"/>
      <c r="B332" s="76"/>
      <c r="C332" s="44"/>
      <c r="D332" s="77"/>
      <c r="E332" s="78"/>
      <c r="F332" s="78"/>
      <c r="G332" s="131"/>
      <c r="H332" s="131"/>
      <c r="I332" s="132"/>
      <c r="J332" s="133"/>
    </row>
    <row r="333" spans="1:10" x14ac:dyDescent="0.25">
      <c r="A333" s="12" t="s">
        <v>319</v>
      </c>
      <c r="B333" s="80" t="s">
        <v>320</v>
      </c>
      <c r="C333" s="44"/>
      <c r="D333" s="77"/>
      <c r="E333" s="78"/>
      <c r="F333" s="78"/>
      <c r="G333" s="131"/>
      <c r="H333" s="131"/>
      <c r="I333" s="132"/>
      <c r="J333" s="133"/>
    </row>
    <row r="334" spans="1:10" x14ac:dyDescent="0.25">
      <c r="A334" s="13"/>
      <c r="B334" s="76" t="s">
        <v>321</v>
      </c>
      <c r="C334" s="44" t="s">
        <v>15</v>
      </c>
      <c r="D334" s="77"/>
      <c r="E334" s="78">
        <v>268</v>
      </c>
      <c r="F334" s="78"/>
      <c r="G334" s="131"/>
      <c r="H334" s="131">
        <f t="shared" si="38"/>
        <v>0</v>
      </c>
      <c r="I334" s="132"/>
      <c r="J334" s="133"/>
    </row>
    <row r="335" spans="1:10" x14ac:dyDescent="0.25">
      <c r="A335" s="13"/>
      <c r="B335" s="76" t="s">
        <v>322</v>
      </c>
      <c r="C335" s="44" t="s">
        <v>15</v>
      </c>
      <c r="D335" s="77"/>
      <c r="E335" s="78">
        <v>6</v>
      </c>
      <c r="F335" s="78"/>
      <c r="G335" s="131"/>
      <c r="H335" s="131">
        <f t="shared" si="38"/>
        <v>0</v>
      </c>
      <c r="I335" s="132"/>
      <c r="J335" s="133"/>
    </row>
    <row r="336" spans="1:10" x14ac:dyDescent="0.25">
      <c r="A336" s="13"/>
      <c r="B336" s="76"/>
      <c r="C336" s="44"/>
      <c r="D336" s="77"/>
      <c r="E336" s="78"/>
      <c r="F336" s="78"/>
      <c r="G336" s="131"/>
      <c r="H336" s="131"/>
      <c r="I336" s="132"/>
      <c r="J336" s="133"/>
    </row>
    <row r="337" spans="1:10" x14ac:dyDescent="0.25">
      <c r="A337" s="12" t="s">
        <v>323</v>
      </c>
      <c r="B337" s="80" t="s">
        <v>324</v>
      </c>
      <c r="C337" s="44"/>
      <c r="D337" s="77"/>
      <c r="E337" s="78"/>
      <c r="F337" s="78"/>
      <c r="G337" s="131"/>
      <c r="H337" s="131"/>
      <c r="I337" s="132"/>
      <c r="J337" s="133"/>
    </row>
    <row r="338" spans="1:10" x14ac:dyDescent="0.25">
      <c r="A338" s="13"/>
      <c r="B338" s="76" t="s">
        <v>325</v>
      </c>
      <c r="C338" s="44" t="s">
        <v>14</v>
      </c>
      <c r="D338" s="77"/>
      <c r="E338" s="78">
        <v>1</v>
      </c>
      <c r="F338" s="78"/>
      <c r="G338" s="131"/>
      <c r="H338" s="131">
        <f t="shared" si="38"/>
        <v>0</v>
      </c>
      <c r="I338" s="132"/>
      <c r="J338" s="133"/>
    </row>
    <row r="339" spans="1:10" x14ac:dyDescent="0.25">
      <c r="A339" s="13"/>
      <c r="B339" s="76" t="s">
        <v>326</v>
      </c>
      <c r="C339" s="44" t="s">
        <v>14</v>
      </c>
      <c r="D339" s="77"/>
      <c r="E339" s="78">
        <v>1</v>
      </c>
      <c r="F339" s="78"/>
      <c r="G339" s="131"/>
      <c r="H339" s="131">
        <f t="shared" si="38"/>
        <v>0</v>
      </c>
      <c r="I339" s="132"/>
      <c r="J339" s="133"/>
    </row>
    <row r="340" spans="1:10" x14ac:dyDescent="0.25">
      <c r="A340" s="13"/>
      <c r="B340" s="76"/>
      <c r="C340" s="44"/>
      <c r="D340" s="77"/>
      <c r="E340" s="78"/>
      <c r="F340" s="78"/>
      <c r="G340" s="131"/>
      <c r="H340" s="131"/>
      <c r="I340" s="132"/>
      <c r="J340" s="133"/>
    </row>
    <row r="341" spans="1:10" x14ac:dyDescent="0.25">
      <c r="A341" s="12" t="s">
        <v>327</v>
      </c>
      <c r="B341" s="80" t="s">
        <v>328</v>
      </c>
      <c r="C341" s="44"/>
      <c r="D341" s="77"/>
      <c r="E341" s="78"/>
      <c r="F341" s="78"/>
      <c r="G341" s="131"/>
      <c r="H341" s="131"/>
      <c r="I341" s="132"/>
      <c r="J341" s="133"/>
    </row>
    <row r="342" spans="1:10" x14ac:dyDescent="0.25">
      <c r="A342" s="13"/>
      <c r="B342" s="76" t="s">
        <v>329</v>
      </c>
      <c r="C342" s="44" t="s">
        <v>15</v>
      </c>
      <c r="D342" s="77"/>
      <c r="E342" s="78">
        <v>100</v>
      </c>
      <c r="F342" s="78"/>
      <c r="G342" s="131"/>
      <c r="H342" s="131">
        <f t="shared" si="38"/>
        <v>0</v>
      </c>
      <c r="I342" s="132"/>
      <c r="J342" s="133"/>
    </row>
    <row r="343" spans="1:10" x14ac:dyDescent="0.25">
      <c r="A343" s="13"/>
      <c r="B343" s="76"/>
      <c r="C343" s="44"/>
      <c r="D343" s="77"/>
      <c r="E343" s="78"/>
      <c r="F343" s="78"/>
      <c r="G343" s="131"/>
      <c r="H343" s="131"/>
      <c r="I343" s="132"/>
      <c r="J343" s="133"/>
    </row>
    <row r="344" spans="1:10" x14ac:dyDescent="0.25">
      <c r="A344" s="12" t="s">
        <v>330</v>
      </c>
      <c r="B344" s="80" t="s">
        <v>331</v>
      </c>
      <c r="C344" s="44"/>
      <c r="D344" s="77"/>
      <c r="E344" s="78"/>
      <c r="F344" s="78"/>
      <c r="G344" s="131"/>
      <c r="H344" s="131"/>
      <c r="I344" s="132"/>
      <c r="J344" s="133"/>
    </row>
    <row r="345" spans="1:10" x14ac:dyDescent="0.25">
      <c r="A345" s="13"/>
      <c r="B345" s="76" t="s">
        <v>332</v>
      </c>
      <c r="C345" s="44" t="s">
        <v>39</v>
      </c>
      <c r="D345" s="77"/>
      <c r="E345" s="78"/>
      <c r="F345" s="78"/>
      <c r="G345" s="131"/>
      <c r="H345" s="131"/>
      <c r="I345" s="132"/>
      <c r="J345" s="133"/>
    </row>
    <row r="346" spans="1:10" x14ac:dyDescent="0.25">
      <c r="A346" s="13"/>
      <c r="B346" s="76"/>
      <c r="C346" s="44"/>
      <c r="D346" s="77"/>
      <c r="E346" s="78"/>
      <c r="F346" s="78"/>
      <c r="G346" s="131"/>
      <c r="H346" s="131"/>
      <c r="I346" s="132"/>
      <c r="J346" s="133"/>
    </row>
    <row r="347" spans="1:10" x14ac:dyDescent="0.25">
      <c r="A347" s="12" t="s">
        <v>333</v>
      </c>
      <c r="B347" s="80" t="s">
        <v>334</v>
      </c>
      <c r="C347" s="44"/>
      <c r="D347" s="77"/>
      <c r="E347" s="78"/>
      <c r="F347" s="78"/>
      <c r="G347" s="131"/>
      <c r="H347" s="131"/>
      <c r="I347" s="132"/>
      <c r="J347" s="133"/>
    </row>
    <row r="348" spans="1:10" x14ac:dyDescent="0.25">
      <c r="A348" s="12"/>
      <c r="B348" s="76" t="s">
        <v>335</v>
      </c>
      <c r="C348" s="44" t="s">
        <v>14</v>
      </c>
      <c r="D348" s="77"/>
      <c r="E348" s="78">
        <v>1</v>
      </c>
      <c r="F348" s="78"/>
      <c r="G348" s="131"/>
      <c r="H348" s="131">
        <f t="shared" si="38"/>
        <v>0</v>
      </c>
      <c r="I348" s="132"/>
      <c r="J348" s="133"/>
    </row>
    <row r="349" spans="1:10" x14ac:dyDescent="0.25">
      <c r="A349" s="12"/>
      <c r="B349" s="76" t="s">
        <v>180</v>
      </c>
      <c r="C349" s="44" t="s">
        <v>14</v>
      </c>
      <c r="D349" s="77"/>
      <c r="E349" s="78">
        <v>1</v>
      </c>
      <c r="F349" s="78"/>
      <c r="G349" s="131"/>
      <c r="H349" s="131">
        <f t="shared" si="38"/>
        <v>0</v>
      </c>
      <c r="I349" s="132"/>
      <c r="J349" s="133"/>
    </row>
    <row r="350" spans="1:10" x14ac:dyDescent="0.25">
      <c r="A350" s="12"/>
      <c r="B350" s="76"/>
      <c r="C350" s="44"/>
      <c r="D350" s="77"/>
      <c r="E350" s="78"/>
      <c r="F350" s="78"/>
      <c r="G350" s="131"/>
      <c r="H350" s="131"/>
      <c r="I350" s="132"/>
      <c r="J350" s="133"/>
    </row>
    <row r="351" spans="1:10" x14ac:dyDescent="0.25">
      <c r="A351" s="12" t="s">
        <v>336</v>
      </c>
      <c r="B351" s="80" t="s">
        <v>337</v>
      </c>
      <c r="C351" s="44"/>
      <c r="D351" s="77"/>
      <c r="E351" s="78"/>
      <c r="F351" s="78"/>
      <c r="G351" s="131"/>
      <c r="H351" s="131"/>
      <c r="I351" s="132"/>
      <c r="J351" s="133"/>
    </row>
    <row r="352" spans="1:10" x14ac:dyDescent="0.25">
      <c r="A352" s="13"/>
      <c r="B352" s="76" t="s">
        <v>338</v>
      </c>
      <c r="C352" s="44" t="s">
        <v>14</v>
      </c>
      <c r="D352" s="77"/>
      <c r="E352" s="78">
        <v>1</v>
      </c>
      <c r="F352" s="78"/>
      <c r="G352" s="131"/>
      <c r="H352" s="131">
        <f t="shared" si="38"/>
        <v>0</v>
      </c>
      <c r="I352" s="132"/>
      <c r="J352" s="133"/>
    </row>
    <row r="353" spans="1:10" x14ac:dyDescent="0.25">
      <c r="A353" s="13"/>
      <c r="B353" s="76"/>
      <c r="C353" s="44"/>
      <c r="D353" s="77"/>
      <c r="E353" s="78"/>
      <c r="F353" s="78"/>
      <c r="G353" s="131"/>
      <c r="H353" s="131"/>
      <c r="I353" s="132"/>
      <c r="J353" s="133"/>
    </row>
    <row r="354" spans="1:10" x14ac:dyDescent="0.25">
      <c r="A354" s="12" t="s">
        <v>339</v>
      </c>
      <c r="B354" s="80" t="s">
        <v>172</v>
      </c>
      <c r="C354" s="44"/>
      <c r="D354" s="77"/>
      <c r="E354" s="78"/>
      <c r="F354" s="78"/>
      <c r="G354" s="131"/>
      <c r="H354" s="131"/>
      <c r="I354" s="132"/>
      <c r="J354" s="133"/>
    </row>
    <row r="355" spans="1:10" x14ac:dyDescent="0.25">
      <c r="A355" s="13"/>
      <c r="B355" s="76" t="s">
        <v>340</v>
      </c>
      <c r="C355" s="44" t="s">
        <v>14</v>
      </c>
      <c r="D355" s="77"/>
      <c r="E355" s="78">
        <v>1</v>
      </c>
      <c r="F355" s="78"/>
      <c r="G355" s="131"/>
      <c r="H355" s="131">
        <f t="shared" ref="H355" si="39">F355*G355</f>
        <v>0</v>
      </c>
      <c r="I355" s="132"/>
      <c r="J355" s="133"/>
    </row>
    <row r="356" spans="1:10" x14ac:dyDescent="0.25">
      <c r="A356" s="13"/>
      <c r="B356" s="76"/>
      <c r="C356" s="44"/>
      <c r="D356" s="77"/>
      <c r="E356" s="78"/>
      <c r="F356" s="78"/>
      <c r="G356" s="131"/>
      <c r="H356" s="131"/>
      <c r="I356" s="132"/>
      <c r="J356" s="133"/>
    </row>
    <row r="357" spans="1:10" x14ac:dyDescent="0.25">
      <c r="A357" s="12" t="s">
        <v>341</v>
      </c>
      <c r="B357" s="80" t="s">
        <v>182</v>
      </c>
      <c r="C357" s="44"/>
      <c r="D357" s="77"/>
      <c r="E357" s="78"/>
      <c r="F357" s="78"/>
      <c r="G357" s="131"/>
      <c r="H357" s="131"/>
      <c r="I357" s="132"/>
      <c r="J357" s="133"/>
    </row>
    <row r="358" spans="1:10" x14ac:dyDescent="0.25">
      <c r="A358" s="12"/>
      <c r="B358" s="76" t="s">
        <v>183</v>
      </c>
      <c r="C358" s="44" t="s">
        <v>14</v>
      </c>
      <c r="D358" s="77"/>
      <c r="E358" s="78">
        <v>1</v>
      </c>
      <c r="F358" s="78"/>
      <c r="G358" s="131"/>
      <c r="H358" s="131">
        <f>F358*G358</f>
        <v>0</v>
      </c>
      <c r="I358" s="132"/>
      <c r="J358" s="133"/>
    </row>
    <row r="359" spans="1:10" x14ac:dyDescent="0.25">
      <c r="A359" s="12"/>
      <c r="B359" s="76" t="s">
        <v>184</v>
      </c>
      <c r="C359" s="44" t="s">
        <v>14</v>
      </c>
      <c r="D359" s="77"/>
      <c r="E359" s="78">
        <v>1</v>
      </c>
      <c r="F359" s="78"/>
      <c r="G359" s="131"/>
      <c r="H359" s="131">
        <f>F359*G359</f>
        <v>0</v>
      </c>
      <c r="I359" s="132"/>
      <c r="J359" s="133"/>
    </row>
    <row r="360" spans="1:10" x14ac:dyDescent="0.25">
      <c r="A360" s="13"/>
      <c r="B360" s="76"/>
      <c r="C360" s="44"/>
      <c r="D360" s="77"/>
      <c r="E360" s="78"/>
      <c r="F360" s="78"/>
      <c r="G360" s="131"/>
      <c r="H360" s="131"/>
      <c r="I360" s="132"/>
      <c r="J360" s="133"/>
    </row>
    <row r="361" spans="1:10" x14ac:dyDescent="0.25">
      <c r="A361" s="12" t="s">
        <v>341</v>
      </c>
      <c r="B361" s="80" t="s">
        <v>342</v>
      </c>
      <c r="C361" s="44"/>
      <c r="D361" s="77"/>
      <c r="E361" s="78"/>
      <c r="F361" s="78"/>
      <c r="G361" s="131"/>
      <c r="H361" s="131"/>
      <c r="I361" s="132"/>
      <c r="J361" s="133"/>
    </row>
    <row r="362" spans="1:10" x14ac:dyDescent="0.25">
      <c r="A362" s="12"/>
      <c r="B362" s="76" t="s">
        <v>183</v>
      </c>
      <c r="C362" s="44" t="s">
        <v>14</v>
      </c>
      <c r="D362" s="77"/>
      <c r="E362" s="78">
        <v>1</v>
      </c>
      <c r="F362" s="78"/>
      <c r="G362" s="131"/>
      <c r="H362" s="131">
        <f t="shared" ref="H362:H364" si="40">F362*G362</f>
        <v>0</v>
      </c>
      <c r="I362" s="132"/>
      <c r="J362" s="133"/>
    </row>
    <row r="363" spans="1:10" x14ac:dyDescent="0.25">
      <c r="A363" s="12"/>
      <c r="B363" s="76" t="s">
        <v>184</v>
      </c>
      <c r="C363" s="44" t="s">
        <v>14</v>
      </c>
      <c r="D363" s="77"/>
      <c r="E363" s="78">
        <v>1</v>
      </c>
      <c r="F363" s="78"/>
      <c r="G363" s="131"/>
      <c r="H363" s="131">
        <f t="shared" si="40"/>
        <v>0</v>
      </c>
      <c r="I363" s="132"/>
      <c r="J363" s="133"/>
    </row>
    <row r="364" spans="1:10" x14ac:dyDescent="0.25">
      <c r="A364" s="12"/>
      <c r="B364" s="76" t="s">
        <v>343</v>
      </c>
      <c r="C364" s="44" t="s">
        <v>14</v>
      </c>
      <c r="D364" s="77"/>
      <c r="E364" s="78">
        <v>1</v>
      </c>
      <c r="F364" s="78"/>
      <c r="G364" s="131"/>
      <c r="H364" s="131">
        <f t="shared" si="40"/>
        <v>0</v>
      </c>
      <c r="I364" s="132"/>
      <c r="J364" s="133"/>
    </row>
    <row r="365" spans="1:10" x14ac:dyDescent="0.25">
      <c r="A365" s="13"/>
      <c r="B365" s="76"/>
      <c r="C365" s="44"/>
      <c r="D365" s="77"/>
      <c r="E365" s="78"/>
      <c r="F365" s="78"/>
      <c r="G365" s="131"/>
      <c r="H365" s="131"/>
      <c r="I365" s="132"/>
      <c r="J365" s="133"/>
    </row>
    <row r="366" spans="1:10" x14ac:dyDescent="0.25">
      <c r="A366" s="12" t="s">
        <v>344</v>
      </c>
      <c r="B366" s="80" t="s">
        <v>345</v>
      </c>
      <c r="C366" s="44"/>
      <c r="D366" s="77"/>
      <c r="E366" s="78"/>
      <c r="F366" s="78"/>
      <c r="G366" s="131"/>
      <c r="H366" s="131"/>
      <c r="I366" s="132"/>
      <c r="J366" s="133"/>
    </row>
    <row r="367" spans="1:10" x14ac:dyDescent="0.25">
      <c r="A367" s="13"/>
      <c r="B367" s="76" t="s">
        <v>346</v>
      </c>
      <c r="C367" s="44" t="s">
        <v>14</v>
      </c>
      <c r="D367" s="77"/>
      <c r="E367" s="78">
        <v>1</v>
      </c>
      <c r="F367" s="78"/>
      <c r="G367" s="131"/>
      <c r="H367" s="131">
        <f t="shared" si="38"/>
        <v>0</v>
      </c>
      <c r="I367" s="132"/>
      <c r="J367" s="133"/>
    </row>
    <row r="368" spans="1:10" x14ac:dyDescent="0.25">
      <c r="A368" s="13"/>
      <c r="B368" s="76"/>
      <c r="C368" s="44"/>
      <c r="D368" s="77"/>
      <c r="E368" s="78"/>
      <c r="F368" s="78"/>
      <c r="G368" s="131"/>
      <c r="H368" s="131"/>
      <c r="I368" s="132"/>
      <c r="J368" s="133"/>
    </row>
    <row r="369" spans="1:10" x14ac:dyDescent="0.25">
      <c r="A369" s="12" t="s">
        <v>347</v>
      </c>
      <c r="B369" s="80" t="s">
        <v>348</v>
      </c>
      <c r="C369" s="44"/>
      <c r="D369" s="77"/>
      <c r="E369" s="78"/>
      <c r="F369" s="78"/>
      <c r="G369" s="131"/>
      <c r="H369" s="131"/>
      <c r="I369" s="132"/>
      <c r="J369" s="133"/>
    </row>
    <row r="370" spans="1:10" x14ac:dyDescent="0.25">
      <c r="A370" s="13"/>
      <c r="B370" s="76" t="s">
        <v>349</v>
      </c>
      <c r="C370" s="44" t="s">
        <v>14</v>
      </c>
      <c r="D370" s="77"/>
      <c r="E370" s="78">
        <v>1</v>
      </c>
      <c r="F370" s="78"/>
      <c r="G370" s="131"/>
      <c r="H370" s="131">
        <f t="shared" si="38"/>
        <v>0</v>
      </c>
      <c r="I370" s="132"/>
      <c r="J370" s="133"/>
    </row>
    <row r="371" spans="1:10" x14ac:dyDescent="0.25">
      <c r="A371" s="13"/>
      <c r="B371" s="76" t="s">
        <v>350</v>
      </c>
      <c r="C371" s="44" t="s">
        <v>14</v>
      </c>
      <c r="D371" s="77"/>
      <c r="E371" s="78">
        <v>1</v>
      </c>
      <c r="F371" s="78"/>
      <c r="G371" s="131"/>
      <c r="H371" s="131">
        <f t="shared" si="38"/>
        <v>0</v>
      </c>
      <c r="I371" s="132"/>
      <c r="J371" s="133"/>
    </row>
    <row r="372" spans="1:10" x14ac:dyDescent="0.25">
      <c r="A372" s="13"/>
      <c r="B372" s="76"/>
      <c r="C372" s="44"/>
      <c r="D372" s="77"/>
      <c r="E372" s="78"/>
      <c r="F372" s="78"/>
      <c r="G372" s="131"/>
      <c r="H372" s="131"/>
      <c r="I372" s="132"/>
      <c r="J372" s="133"/>
    </row>
    <row r="373" spans="1:10" x14ac:dyDescent="0.25">
      <c r="A373" s="12" t="s">
        <v>351</v>
      </c>
      <c r="B373" s="80" t="s">
        <v>352</v>
      </c>
      <c r="C373" s="44"/>
      <c r="D373" s="77"/>
      <c r="E373" s="78"/>
      <c r="F373" s="78"/>
      <c r="G373" s="131"/>
      <c r="H373" s="131"/>
      <c r="I373" s="132"/>
      <c r="J373" s="133"/>
    </row>
    <row r="374" spans="1:10" x14ac:dyDescent="0.25">
      <c r="A374" s="13"/>
      <c r="B374" s="76" t="s">
        <v>353</v>
      </c>
      <c r="C374" s="44" t="s">
        <v>14</v>
      </c>
      <c r="D374" s="77"/>
      <c r="E374" s="78">
        <v>1</v>
      </c>
      <c r="F374" s="78"/>
      <c r="G374" s="131"/>
      <c r="H374" s="131">
        <f t="shared" ref="H374" si="41">F374*G374</f>
        <v>0</v>
      </c>
      <c r="I374" s="132"/>
      <c r="J374" s="133"/>
    </row>
    <row r="375" spans="1:10" x14ac:dyDescent="0.25">
      <c r="A375" s="13"/>
      <c r="B375" s="76"/>
      <c r="C375" s="44"/>
      <c r="D375" s="77"/>
      <c r="E375" s="78"/>
      <c r="F375" s="78"/>
      <c r="G375" s="131"/>
      <c r="H375" s="131"/>
      <c r="I375" s="132"/>
      <c r="J375" s="133"/>
    </row>
    <row r="376" spans="1:10" x14ac:dyDescent="0.25">
      <c r="A376" s="12" t="s">
        <v>354</v>
      </c>
      <c r="B376" s="80" t="s">
        <v>355</v>
      </c>
      <c r="C376" s="44"/>
      <c r="D376" s="77"/>
      <c r="E376" s="78"/>
      <c r="F376" s="78"/>
      <c r="G376" s="131"/>
      <c r="H376" s="131"/>
      <c r="I376" s="132"/>
      <c r="J376" s="133"/>
    </row>
    <row r="377" spans="1:10" x14ac:dyDescent="0.25">
      <c r="A377" s="13"/>
      <c r="B377" s="76" t="s">
        <v>356</v>
      </c>
      <c r="C377" s="44" t="s">
        <v>14</v>
      </c>
      <c r="D377" s="77"/>
      <c r="E377" s="78">
        <v>1</v>
      </c>
      <c r="F377" s="78"/>
      <c r="G377" s="131"/>
      <c r="H377" s="131">
        <f t="shared" ref="H377" si="42">F377*G377</f>
        <v>0</v>
      </c>
      <c r="I377" s="132"/>
      <c r="J377" s="133"/>
    </row>
    <row r="378" spans="1:10" x14ac:dyDescent="0.25">
      <c r="A378" s="13"/>
      <c r="B378" s="76"/>
      <c r="C378" s="44"/>
      <c r="D378" s="77"/>
      <c r="E378" s="78"/>
      <c r="F378" s="78"/>
      <c r="G378" s="131"/>
      <c r="H378" s="131"/>
      <c r="I378" s="132"/>
      <c r="J378" s="133"/>
    </row>
    <row r="379" spans="1:10" x14ac:dyDescent="0.25">
      <c r="A379" s="72" t="s">
        <v>357</v>
      </c>
      <c r="B379" s="73" t="s">
        <v>358</v>
      </c>
      <c r="C379" s="72"/>
      <c r="D379" s="77"/>
      <c r="E379" s="75"/>
      <c r="F379" s="75"/>
      <c r="G379" s="134"/>
      <c r="H379" s="134"/>
      <c r="I379" s="135"/>
      <c r="J379" s="130">
        <f>SUM(H380:H398)</f>
        <v>0</v>
      </c>
    </row>
    <row r="380" spans="1:10" x14ac:dyDescent="0.25">
      <c r="A380" s="89"/>
      <c r="B380" s="89"/>
      <c r="C380" s="44"/>
      <c r="D380" s="77"/>
      <c r="E380" s="78"/>
      <c r="F380" s="78"/>
      <c r="G380" s="89"/>
      <c r="H380" s="89"/>
      <c r="I380" s="89"/>
      <c r="J380" s="89"/>
    </row>
    <row r="381" spans="1:10" x14ac:dyDescent="0.25">
      <c r="A381" s="89"/>
      <c r="B381" s="89" t="s">
        <v>359</v>
      </c>
      <c r="C381" s="44" t="s">
        <v>15</v>
      </c>
      <c r="D381" s="77"/>
      <c r="E381" s="78">
        <v>1</v>
      </c>
      <c r="F381" s="78"/>
      <c r="G381" s="89"/>
      <c r="H381" s="131">
        <f t="shared" ref="H381:H397" si="43">F381*G381</f>
        <v>0</v>
      </c>
      <c r="I381" s="89"/>
      <c r="J381" s="89"/>
    </row>
    <row r="382" spans="1:10" x14ac:dyDescent="0.25">
      <c r="A382" s="89"/>
      <c r="B382" s="89" t="s">
        <v>360</v>
      </c>
      <c r="C382" s="44" t="s">
        <v>15</v>
      </c>
      <c r="D382" s="77"/>
      <c r="E382" s="78">
        <v>1</v>
      </c>
      <c r="F382" s="78"/>
      <c r="G382" s="89"/>
      <c r="H382" s="131">
        <f t="shared" si="43"/>
        <v>0</v>
      </c>
      <c r="I382" s="89"/>
      <c r="J382" s="89"/>
    </row>
    <row r="383" spans="1:10" ht="30" x14ac:dyDescent="0.25">
      <c r="A383" s="89"/>
      <c r="B383" s="90" t="s">
        <v>361</v>
      </c>
      <c r="C383" s="44" t="s">
        <v>14</v>
      </c>
      <c r="D383" s="77"/>
      <c r="E383" s="78">
        <v>1</v>
      </c>
      <c r="F383" s="78"/>
      <c r="G383" s="89"/>
      <c r="H383" s="131">
        <f t="shared" si="43"/>
        <v>0</v>
      </c>
      <c r="I383" s="89"/>
      <c r="J383" s="89"/>
    </row>
    <row r="384" spans="1:10" x14ac:dyDescent="0.25">
      <c r="A384" s="89"/>
      <c r="B384" s="89"/>
      <c r="C384" s="44"/>
      <c r="D384" s="77"/>
      <c r="E384" s="78"/>
      <c r="F384" s="78"/>
      <c r="G384" s="89"/>
      <c r="H384" s="131"/>
      <c r="I384" s="89"/>
      <c r="J384" s="89"/>
    </row>
    <row r="385" spans="1:10" x14ac:dyDescent="0.25">
      <c r="A385" s="89"/>
      <c r="B385" s="89" t="s">
        <v>362</v>
      </c>
      <c r="C385" s="44" t="s">
        <v>14</v>
      </c>
      <c r="D385" s="77"/>
      <c r="E385" s="78">
        <v>1</v>
      </c>
      <c r="F385" s="78"/>
      <c r="G385" s="89"/>
      <c r="H385" s="131">
        <f t="shared" si="43"/>
        <v>0</v>
      </c>
      <c r="I385" s="89"/>
      <c r="J385" s="89"/>
    </row>
    <row r="386" spans="1:10" x14ac:dyDescent="0.25">
      <c r="A386" s="89"/>
      <c r="B386" s="89" t="s">
        <v>363</v>
      </c>
      <c r="C386" s="44"/>
      <c r="D386" s="77"/>
      <c r="E386" s="78"/>
      <c r="F386" s="78"/>
      <c r="G386" s="89"/>
      <c r="H386" s="131"/>
      <c r="I386" s="89"/>
      <c r="J386" s="89"/>
    </row>
    <row r="387" spans="1:10" x14ac:dyDescent="0.25">
      <c r="A387" s="89"/>
      <c r="B387" s="89"/>
      <c r="C387" s="44"/>
      <c r="D387" s="77"/>
      <c r="E387" s="78"/>
      <c r="F387" s="78"/>
      <c r="G387" s="89"/>
      <c r="H387" s="131"/>
      <c r="I387" s="89"/>
      <c r="J387" s="89"/>
    </row>
    <row r="388" spans="1:10" x14ac:dyDescent="0.25">
      <c r="A388" s="89"/>
      <c r="B388" s="89" t="s">
        <v>364</v>
      </c>
      <c r="C388" s="44" t="s">
        <v>14</v>
      </c>
      <c r="D388" s="77"/>
      <c r="E388" s="78">
        <v>1</v>
      </c>
      <c r="F388" s="78"/>
      <c r="G388" s="89"/>
      <c r="H388" s="131">
        <f t="shared" si="43"/>
        <v>0</v>
      </c>
      <c r="I388" s="89"/>
      <c r="J388" s="89"/>
    </row>
    <row r="389" spans="1:10" x14ac:dyDescent="0.25">
      <c r="A389" s="89"/>
      <c r="B389" s="89" t="s">
        <v>363</v>
      </c>
      <c r="C389" s="44"/>
      <c r="D389" s="77"/>
      <c r="E389" s="78"/>
      <c r="F389" s="78"/>
      <c r="G389" s="89"/>
      <c r="H389" s="131"/>
      <c r="I389" s="89"/>
      <c r="J389" s="89"/>
    </row>
    <row r="390" spans="1:10" x14ac:dyDescent="0.25">
      <c r="A390" s="89"/>
      <c r="B390" s="89"/>
      <c r="C390" s="44"/>
      <c r="D390" s="77"/>
      <c r="E390" s="78"/>
      <c r="F390" s="78"/>
      <c r="G390" s="89"/>
      <c r="H390" s="131"/>
      <c r="I390" s="89"/>
      <c r="J390" s="89"/>
    </row>
    <row r="391" spans="1:10" x14ac:dyDescent="0.25">
      <c r="A391" s="89"/>
      <c r="B391" s="89" t="s">
        <v>365</v>
      </c>
      <c r="C391" s="44" t="s">
        <v>15</v>
      </c>
      <c r="D391" s="77"/>
      <c r="E391" s="78">
        <v>74</v>
      </c>
      <c r="F391" s="78"/>
      <c r="G391" s="89"/>
      <c r="H391" s="131">
        <f t="shared" si="43"/>
        <v>0</v>
      </c>
      <c r="I391" s="89"/>
      <c r="J391" s="89"/>
    </row>
    <row r="392" spans="1:10" x14ac:dyDescent="0.25">
      <c r="A392" s="89"/>
      <c r="B392" s="89" t="s">
        <v>366</v>
      </c>
      <c r="C392" s="44"/>
      <c r="D392" s="77"/>
      <c r="E392" s="78"/>
      <c r="F392" s="78"/>
      <c r="G392" s="89"/>
      <c r="H392" s="131"/>
      <c r="I392" s="89"/>
      <c r="J392" s="89"/>
    </row>
    <row r="393" spans="1:10" x14ac:dyDescent="0.25">
      <c r="A393" s="89"/>
      <c r="B393" s="89" t="s">
        <v>367</v>
      </c>
      <c r="C393" s="44"/>
      <c r="D393" s="77"/>
      <c r="E393" s="78"/>
      <c r="F393" s="78"/>
      <c r="G393" s="89"/>
      <c r="H393" s="131"/>
      <c r="I393" s="89"/>
      <c r="J393" s="89"/>
    </row>
    <row r="394" spans="1:10" x14ac:dyDescent="0.25">
      <c r="A394" s="89"/>
      <c r="B394" s="89"/>
      <c r="C394" s="44"/>
      <c r="D394" s="77"/>
      <c r="E394" s="78"/>
      <c r="F394" s="78"/>
      <c r="G394" s="89"/>
      <c r="H394" s="131"/>
      <c r="I394" s="89"/>
      <c r="J394" s="89"/>
    </row>
    <row r="395" spans="1:10" x14ac:dyDescent="0.25">
      <c r="A395" s="89"/>
      <c r="B395" s="89" t="s">
        <v>368</v>
      </c>
      <c r="C395" s="44" t="s">
        <v>15</v>
      </c>
      <c r="D395" s="77"/>
      <c r="E395" s="78">
        <v>74</v>
      </c>
      <c r="F395" s="78"/>
      <c r="G395" s="89"/>
      <c r="H395" s="131">
        <f t="shared" si="43"/>
        <v>0</v>
      </c>
      <c r="I395" s="89"/>
      <c r="J395" s="89"/>
    </row>
    <row r="396" spans="1:10" x14ac:dyDescent="0.25">
      <c r="A396" s="89"/>
      <c r="B396" s="89"/>
      <c r="C396" s="44"/>
      <c r="D396" s="77"/>
      <c r="E396" s="78"/>
      <c r="F396" s="78"/>
      <c r="G396" s="89"/>
      <c r="H396" s="131"/>
      <c r="I396" s="89"/>
      <c r="J396" s="89"/>
    </row>
    <row r="397" spans="1:10" x14ac:dyDescent="0.25">
      <c r="A397" s="89"/>
      <c r="B397" s="89" t="s">
        <v>369</v>
      </c>
      <c r="C397" s="44" t="s">
        <v>14</v>
      </c>
      <c r="D397" s="77"/>
      <c r="E397" s="78">
        <v>1</v>
      </c>
      <c r="F397" s="78"/>
      <c r="G397" s="89"/>
      <c r="H397" s="131">
        <f t="shared" si="43"/>
        <v>0</v>
      </c>
      <c r="I397" s="89"/>
      <c r="J397" s="89"/>
    </row>
    <row r="398" spans="1:10" x14ac:dyDescent="0.25">
      <c r="A398" s="89"/>
      <c r="B398" s="89"/>
      <c r="C398" s="44"/>
      <c r="D398" s="77"/>
      <c r="E398" s="78"/>
      <c r="F398" s="78"/>
      <c r="G398" s="89"/>
      <c r="H398" s="89"/>
      <c r="I398" s="89"/>
      <c r="J398" s="89"/>
    </row>
    <row r="399" spans="1:10" x14ac:dyDescent="0.25">
      <c r="A399" s="72" t="s">
        <v>370</v>
      </c>
      <c r="B399" s="73" t="s">
        <v>371</v>
      </c>
      <c r="C399" s="72"/>
      <c r="D399" s="77"/>
      <c r="E399" s="75"/>
      <c r="F399" s="75"/>
      <c r="G399" s="134"/>
      <c r="H399" s="134"/>
      <c r="I399" s="135"/>
      <c r="J399" s="130">
        <f>SUM(H400:H443)</f>
        <v>0</v>
      </c>
    </row>
    <row r="400" spans="1:10" x14ac:dyDescent="0.25">
      <c r="A400" s="89"/>
      <c r="B400" s="89"/>
      <c r="C400" s="89"/>
      <c r="D400" s="77"/>
      <c r="E400" s="91"/>
      <c r="F400" s="91"/>
      <c r="G400" s="89"/>
      <c r="H400" s="89"/>
      <c r="I400" s="89"/>
      <c r="J400" s="89"/>
    </row>
    <row r="401" spans="1:10" x14ac:dyDescent="0.25">
      <c r="A401" s="12" t="s">
        <v>372</v>
      </c>
      <c r="B401" s="80" t="s">
        <v>373</v>
      </c>
      <c r="C401" s="92"/>
      <c r="D401" s="77"/>
      <c r="E401" s="91"/>
      <c r="F401" s="91"/>
      <c r="G401" s="89"/>
      <c r="H401" s="131"/>
      <c r="I401" s="89"/>
      <c r="J401" s="89"/>
    </row>
    <row r="402" spans="1:10" x14ac:dyDescent="0.25">
      <c r="A402" s="12" t="s">
        <v>374</v>
      </c>
      <c r="B402" s="76" t="s">
        <v>375</v>
      </c>
      <c r="C402" s="44" t="s">
        <v>15</v>
      </c>
      <c r="D402" s="77"/>
      <c r="E402" s="78">
        <v>1</v>
      </c>
      <c r="F402" s="78"/>
      <c r="G402" s="89"/>
      <c r="H402" s="131">
        <f t="shared" ref="H402:H442" si="44">F402*G402</f>
        <v>0</v>
      </c>
      <c r="I402" s="89"/>
      <c r="J402" s="89"/>
    </row>
    <row r="403" spans="1:10" x14ac:dyDescent="0.25">
      <c r="A403" s="89"/>
      <c r="B403" s="76" t="s">
        <v>363</v>
      </c>
      <c r="C403" s="85"/>
      <c r="D403" s="77"/>
      <c r="E403" s="78"/>
      <c r="F403" s="78"/>
      <c r="G403" s="89"/>
      <c r="H403" s="131"/>
      <c r="I403" s="89"/>
      <c r="J403" s="89"/>
    </row>
    <row r="404" spans="1:10" x14ac:dyDescent="0.25">
      <c r="A404" s="12"/>
      <c r="B404" s="76"/>
      <c r="C404" s="92"/>
      <c r="D404" s="77"/>
      <c r="E404" s="78"/>
      <c r="F404" s="78"/>
      <c r="G404" s="89"/>
      <c r="H404" s="131"/>
      <c r="I404" s="89"/>
      <c r="J404" s="89"/>
    </row>
    <row r="405" spans="1:10" x14ac:dyDescent="0.25">
      <c r="A405" s="12" t="s">
        <v>376</v>
      </c>
      <c r="B405" s="76" t="s">
        <v>377</v>
      </c>
      <c r="C405" s="44" t="s">
        <v>15</v>
      </c>
      <c r="D405" s="77"/>
      <c r="E405" s="78">
        <v>1</v>
      </c>
      <c r="F405" s="78"/>
      <c r="G405" s="89"/>
      <c r="H405" s="131">
        <f t="shared" ref="H405:H408" si="45">F405*G405</f>
        <v>0</v>
      </c>
      <c r="I405" s="89"/>
      <c r="J405" s="89"/>
    </row>
    <row r="406" spans="1:10" x14ac:dyDescent="0.25">
      <c r="A406" s="89"/>
      <c r="B406" s="76" t="s">
        <v>363</v>
      </c>
      <c r="C406" s="85"/>
      <c r="D406" s="77"/>
      <c r="E406" s="78"/>
      <c r="F406" s="78"/>
      <c r="G406" s="89"/>
      <c r="H406" s="131"/>
      <c r="I406" s="89"/>
      <c r="J406" s="89"/>
    </row>
    <row r="407" spans="1:10" x14ac:dyDescent="0.25">
      <c r="A407" s="89"/>
      <c r="B407" s="76"/>
      <c r="C407" s="85"/>
      <c r="D407" s="77"/>
      <c r="E407" s="78"/>
      <c r="F407" s="78"/>
      <c r="G407" s="89"/>
      <c r="H407" s="131"/>
      <c r="I407" s="89"/>
      <c r="J407" s="89"/>
    </row>
    <row r="408" spans="1:10" x14ac:dyDescent="0.25">
      <c r="A408" s="12" t="s">
        <v>378</v>
      </c>
      <c r="B408" s="76" t="s">
        <v>379</v>
      </c>
      <c r="C408" s="44" t="s">
        <v>15</v>
      </c>
      <c r="D408" s="77"/>
      <c r="E408" s="78">
        <v>1</v>
      </c>
      <c r="F408" s="78"/>
      <c r="G408" s="89"/>
      <c r="H408" s="131">
        <f t="shared" si="45"/>
        <v>0</v>
      </c>
      <c r="I408" s="89"/>
      <c r="J408" s="89"/>
    </row>
    <row r="409" spans="1:10" x14ac:dyDescent="0.25">
      <c r="A409" s="89"/>
      <c r="B409" s="76" t="s">
        <v>363</v>
      </c>
      <c r="C409" s="85"/>
      <c r="D409" s="77"/>
      <c r="E409" s="78"/>
      <c r="F409" s="78"/>
      <c r="G409" s="89"/>
      <c r="H409" s="131"/>
      <c r="I409" s="89"/>
      <c r="J409" s="89"/>
    </row>
    <row r="410" spans="1:10" x14ac:dyDescent="0.25">
      <c r="A410" s="89"/>
      <c r="B410" s="76"/>
      <c r="C410" s="85"/>
      <c r="D410" s="77"/>
      <c r="E410" s="78"/>
      <c r="F410" s="78"/>
      <c r="G410" s="89"/>
      <c r="H410" s="131"/>
      <c r="I410" s="89"/>
      <c r="J410" s="89"/>
    </row>
    <row r="411" spans="1:10" x14ac:dyDescent="0.25">
      <c r="A411" s="12" t="s">
        <v>380</v>
      </c>
      <c r="B411" s="76" t="s">
        <v>381</v>
      </c>
      <c r="C411" s="44" t="s">
        <v>15</v>
      </c>
      <c r="D411" s="77"/>
      <c r="E411" s="78">
        <v>1</v>
      </c>
      <c r="F411" s="78"/>
      <c r="G411" s="89"/>
      <c r="H411" s="131">
        <f t="shared" ref="H411" si="46">F411*G411</f>
        <v>0</v>
      </c>
      <c r="I411" s="89"/>
      <c r="J411" s="89"/>
    </row>
    <row r="412" spans="1:10" x14ac:dyDescent="0.25">
      <c r="A412" s="89"/>
      <c r="B412" s="76" t="s">
        <v>363</v>
      </c>
      <c r="C412" s="85"/>
      <c r="D412" s="77"/>
      <c r="E412" s="78"/>
      <c r="F412" s="78"/>
      <c r="G412" s="89"/>
      <c r="H412" s="131"/>
      <c r="I412" s="89"/>
      <c r="J412" s="89"/>
    </row>
    <row r="413" spans="1:10" x14ac:dyDescent="0.25">
      <c r="A413" s="89"/>
      <c r="B413" s="76"/>
      <c r="C413" s="85"/>
      <c r="D413" s="77"/>
      <c r="E413" s="78"/>
      <c r="F413" s="78"/>
      <c r="G413" s="89"/>
      <c r="H413" s="131"/>
      <c r="I413" s="89"/>
      <c r="J413" s="89"/>
    </row>
    <row r="414" spans="1:10" x14ac:dyDescent="0.25">
      <c r="A414" s="12" t="s">
        <v>382</v>
      </c>
      <c r="B414" s="76" t="s">
        <v>383</v>
      </c>
      <c r="C414" s="44" t="s">
        <v>15</v>
      </c>
      <c r="D414" s="77"/>
      <c r="E414" s="78">
        <v>1</v>
      </c>
      <c r="F414" s="78"/>
      <c r="G414" s="89"/>
      <c r="H414" s="131">
        <f t="shared" ref="H414" si="47">F414*G414</f>
        <v>0</v>
      </c>
      <c r="I414" s="89"/>
      <c r="J414" s="89"/>
    </row>
    <row r="415" spans="1:10" x14ac:dyDescent="0.25">
      <c r="A415" s="89"/>
      <c r="B415" s="76" t="s">
        <v>363</v>
      </c>
      <c r="C415" s="85"/>
      <c r="D415" s="77"/>
      <c r="E415" s="78"/>
      <c r="F415" s="78"/>
      <c r="G415" s="89"/>
      <c r="H415" s="131"/>
      <c r="I415" s="89"/>
      <c r="J415" s="89"/>
    </row>
    <row r="416" spans="1:10" x14ac:dyDescent="0.25">
      <c r="A416" s="89"/>
      <c r="B416" s="76"/>
      <c r="C416" s="85"/>
      <c r="D416" s="77"/>
      <c r="E416" s="78"/>
      <c r="F416" s="78"/>
      <c r="G416" s="89"/>
      <c r="H416" s="131"/>
      <c r="I416" s="89"/>
      <c r="J416" s="89"/>
    </row>
    <row r="417" spans="1:10" x14ac:dyDescent="0.25">
      <c r="A417" s="12" t="s">
        <v>384</v>
      </c>
      <c r="B417" s="76" t="s">
        <v>385</v>
      </c>
      <c r="C417" s="44" t="s">
        <v>15</v>
      </c>
      <c r="D417" s="77"/>
      <c r="E417" s="78">
        <v>1</v>
      </c>
      <c r="F417" s="78"/>
      <c r="G417" s="89"/>
      <c r="H417" s="131">
        <f t="shared" ref="H417" si="48">F417*G417</f>
        <v>0</v>
      </c>
      <c r="I417" s="89"/>
      <c r="J417" s="89"/>
    </row>
    <row r="418" spans="1:10" x14ac:dyDescent="0.25">
      <c r="A418" s="89"/>
      <c r="B418" s="76" t="s">
        <v>363</v>
      </c>
      <c r="C418" s="85"/>
      <c r="D418" s="77"/>
      <c r="E418" s="78"/>
      <c r="F418" s="78"/>
      <c r="G418" s="89"/>
      <c r="H418" s="131"/>
      <c r="I418" s="89"/>
      <c r="J418" s="89"/>
    </row>
    <row r="419" spans="1:10" x14ac:dyDescent="0.25">
      <c r="A419" s="89"/>
      <c r="B419" s="76"/>
      <c r="C419" s="85"/>
      <c r="D419" s="77"/>
      <c r="E419" s="78"/>
      <c r="F419" s="78"/>
      <c r="G419" s="89"/>
      <c r="H419" s="131"/>
      <c r="I419" s="89"/>
      <c r="J419" s="89"/>
    </row>
    <row r="420" spans="1:10" x14ac:dyDescent="0.25">
      <c r="A420" s="12" t="s">
        <v>386</v>
      </c>
      <c r="B420" s="76" t="s">
        <v>387</v>
      </c>
      <c r="C420" s="44" t="s">
        <v>15</v>
      </c>
      <c r="D420" s="77"/>
      <c r="E420" s="78">
        <v>1</v>
      </c>
      <c r="F420" s="78"/>
      <c r="G420" s="89"/>
      <c r="H420" s="131">
        <f t="shared" ref="H420:H423" si="49">F420*G420</f>
        <v>0</v>
      </c>
      <c r="I420" s="89"/>
      <c r="J420" s="89"/>
    </row>
    <row r="421" spans="1:10" x14ac:dyDescent="0.25">
      <c r="A421" s="141"/>
      <c r="B421" s="76" t="s">
        <v>363</v>
      </c>
      <c r="C421" s="44"/>
      <c r="D421" s="77"/>
      <c r="E421" s="78"/>
      <c r="F421" s="78"/>
      <c r="G421" s="141"/>
      <c r="H421" s="131"/>
      <c r="I421" s="89"/>
      <c r="J421" s="89"/>
    </row>
    <row r="422" spans="1:10" x14ac:dyDescent="0.25">
      <c r="A422" s="141"/>
      <c r="B422" s="76"/>
      <c r="C422" s="44"/>
      <c r="D422" s="77"/>
      <c r="E422" s="78"/>
      <c r="F422" s="78"/>
      <c r="G422" s="141"/>
      <c r="H422" s="131"/>
      <c r="I422" s="89"/>
      <c r="J422" s="89"/>
    </row>
    <row r="423" spans="1:10" x14ac:dyDescent="0.25">
      <c r="A423" s="12" t="s">
        <v>388</v>
      </c>
      <c r="B423" s="76" t="s">
        <v>389</v>
      </c>
      <c r="C423" s="44" t="s">
        <v>15</v>
      </c>
      <c r="D423" s="77"/>
      <c r="E423" s="78">
        <v>5</v>
      </c>
      <c r="F423" s="78"/>
      <c r="G423" s="141"/>
      <c r="H423" s="131">
        <f t="shared" si="49"/>
        <v>0</v>
      </c>
      <c r="I423" s="89"/>
      <c r="J423" s="89"/>
    </row>
    <row r="424" spans="1:10" x14ac:dyDescent="0.25">
      <c r="A424" s="141"/>
      <c r="B424" s="76" t="s">
        <v>363</v>
      </c>
      <c r="C424" s="44"/>
      <c r="D424" s="77"/>
      <c r="E424" s="78"/>
      <c r="F424" s="78"/>
      <c r="G424" s="141"/>
      <c r="H424" s="131"/>
      <c r="I424" s="89"/>
      <c r="J424" s="89"/>
    </row>
    <row r="425" spans="1:10" x14ac:dyDescent="0.25">
      <c r="A425" s="12"/>
      <c r="B425" s="80"/>
      <c r="C425" s="141"/>
      <c r="D425" s="77"/>
      <c r="E425" s="78"/>
      <c r="F425" s="78"/>
      <c r="G425" s="141"/>
      <c r="H425" s="131"/>
      <c r="I425" s="89"/>
      <c r="J425" s="89"/>
    </row>
    <row r="426" spans="1:10" x14ac:dyDescent="0.25">
      <c r="A426" s="12" t="s">
        <v>390</v>
      </c>
      <c r="B426" s="76" t="s">
        <v>391</v>
      </c>
      <c r="C426" s="44" t="s">
        <v>15</v>
      </c>
      <c r="D426" s="77"/>
      <c r="E426" s="78">
        <v>20</v>
      </c>
      <c r="F426" s="78"/>
      <c r="G426" s="141"/>
      <c r="H426" s="131">
        <f t="shared" si="44"/>
        <v>0</v>
      </c>
      <c r="I426" s="89"/>
      <c r="J426" s="89"/>
    </row>
    <row r="427" spans="1:10" x14ac:dyDescent="0.25">
      <c r="A427" s="141"/>
      <c r="B427" s="76" t="s">
        <v>363</v>
      </c>
      <c r="C427" s="44"/>
      <c r="D427" s="77"/>
      <c r="E427" s="78"/>
      <c r="F427" s="78"/>
      <c r="G427" s="141"/>
      <c r="H427" s="131"/>
      <c r="I427" s="89"/>
      <c r="J427" s="89"/>
    </row>
    <row r="428" spans="1:10" x14ac:dyDescent="0.25">
      <c r="A428" s="141"/>
      <c r="B428" s="141"/>
      <c r="C428" s="44"/>
      <c r="D428" s="77"/>
      <c r="E428" s="78"/>
      <c r="F428" s="78"/>
      <c r="G428" s="141"/>
      <c r="H428" s="131"/>
      <c r="I428" s="89"/>
      <c r="J428" s="89"/>
    </row>
    <row r="429" spans="1:10" x14ac:dyDescent="0.25">
      <c r="A429" s="12" t="s">
        <v>392</v>
      </c>
      <c r="B429" s="80" t="s">
        <v>17</v>
      </c>
      <c r="C429" s="44"/>
      <c r="D429" s="77"/>
      <c r="E429" s="78"/>
      <c r="F429" s="78"/>
      <c r="G429" s="131"/>
      <c r="H429" s="131"/>
      <c r="I429" s="132"/>
      <c r="J429" s="133"/>
    </row>
    <row r="430" spans="1:10" ht="38.25" x14ac:dyDescent="0.25">
      <c r="A430" s="13"/>
      <c r="B430" s="76" t="s">
        <v>520</v>
      </c>
      <c r="C430" s="44" t="s">
        <v>14</v>
      </c>
      <c r="D430" s="77"/>
      <c r="E430" s="78">
        <v>1</v>
      </c>
      <c r="F430" s="78"/>
      <c r="G430" s="131"/>
      <c r="H430" s="131">
        <f t="shared" si="44"/>
        <v>0</v>
      </c>
      <c r="I430" s="132"/>
      <c r="J430" s="133"/>
    </row>
    <row r="431" spans="1:10" x14ac:dyDescent="0.25">
      <c r="A431" s="13"/>
      <c r="B431" s="86"/>
      <c r="C431" s="85"/>
      <c r="D431" s="77"/>
      <c r="E431" s="78"/>
      <c r="F431" s="78"/>
      <c r="G431" s="131"/>
      <c r="H431" s="131"/>
      <c r="I431" s="132"/>
      <c r="J431" s="133"/>
    </row>
    <row r="432" spans="1:10" x14ac:dyDescent="0.25">
      <c r="A432" s="12" t="s">
        <v>393</v>
      </c>
      <c r="B432" s="80" t="s">
        <v>311</v>
      </c>
      <c r="C432" s="44"/>
      <c r="D432" s="77"/>
      <c r="E432" s="78"/>
      <c r="F432" s="78"/>
      <c r="G432" s="131"/>
      <c r="H432" s="131"/>
      <c r="I432" s="132"/>
      <c r="J432" s="133"/>
    </row>
    <row r="433" spans="1:10" x14ac:dyDescent="0.25">
      <c r="A433" s="12"/>
      <c r="B433" s="76" t="s">
        <v>394</v>
      </c>
      <c r="C433" s="44" t="s">
        <v>14</v>
      </c>
      <c r="D433" s="77"/>
      <c r="E433" s="78">
        <v>1</v>
      </c>
      <c r="F433" s="78"/>
      <c r="G433" s="131"/>
      <c r="H433" s="131">
        <f t="shared" si="44"/>
        <v>0</v>
      </c>
      <c r="I433" s="132"/>
      <c r="J433" s="133"/>
    </row>
    <row r="434" spans="1:10" x14ac:dyDescent="0.25">
      <c r="A434" s="12"/>
      <c r="B434" s="76"/>
      <c r="C434" s="44"/>
      <c r="D434" s="77"/>
      <c r="E434" s="78"/>
      <c r="F434" s="78"/>
      <c r="G434" s="131"/>
      <c r="H434" s="131"/>
      <c r="I434" s="132"/>
      <c r="J434" s="133"/>
    </row>
    <row r="435" spans="1:10" x14ac:dyDescent="0.25">
      <c r="A435" s="12" t="s">
        <v>395</v>
      </c>
      <c r="B435" s="80" t="s">
        <v>396</v>
      </c>
      <c r="C435" s="44"/>
      <c r="D435" s="77"/>
      <c r="E435" s="78"/>
      <c r="F435" s="78"/>
      <c r="G435" s="131"/>
      <c r="H435" s="131"/>
      <c r="I435" s="132"/>
      <c r="J435" s="133"/>
    </row>
    <row r="436" spans="1:10" x14ac:dyDescent="0.25">
      <c r="A436" s="13"/>
      <c r="B436" s="76" t="s">
        <v>397</v>
      </c>
      <c r="C436" s="44" t="s">
        <v>14</v>
      </c>
      <c r="D436" s="77"/>
      <c r="E436" s="78">
        <v>1</v>
      </c>
      <c r="F436" s="78"/>
      <c r="G436" s="131"/>
      <c r="H436" s="131">
        <f t="shared" si="44"/>
        <v>0</v>
      </c>
      <c r="I436" s="132"/>
      <c r="J436" s="133"/>
    </row>
    <row r="437" spans="1:10" x14ac:dyDescent="0.25">
      <c r="A437" s="13"/>
      <c r="B437" s="76"/>
      <c r="C437" s="44"/>
      <c r="D437" s="77"/>
      <c r="E437" s="78"/>
      <c r="F437" s="78"/>
      <c r="G437" s="131"/>
      <c r="H437" s="131"/>
      <c r="I437" s="132"/>
      <c r="J437" s="133"/>
    </row>
    <row r="438" spans="1:10" x14ac:dyDescent="0.25">
      <c r="A438" s="12" t="s">
        <v>398</v>
      </c>
      <c r="B438" s="80" t="s">
        <v>399</v>
      </c>
      <c r="C438" s="44"/>
      <c r="D438" s="77"/>
      <c r="E438" s="78"/>
      <c r="F438" s="78"/>
      <c r="G438" s="131"/>
      <c r="H438" s="131"/>
      <c r="I438" s="132"/>
      <c r="J438" s="133"/>
    </row>
    <row r="439" spans="1:10" x14ac:dyDescent="0.25">
      <c r="A439" s="13"/>
      <c r="B439" s="76" t="s">
        <v>400</v>
      </c>
      <c r="C439" s="44" t="s">
        <v>14</v>
      </c>
      <c r="D439" s="77"/>
      <c r="E439" s="78">
        <v>1</v>
      </c>
      <c r="F439" s="78"/>
      <c r="G439" s="131"/>
      <c r="H439" s="131">
        <f t="shared" si="44"/>
        <v>0</v>
      </c>
      <c r="I439" s="132"/>
      <c r="J439" s="133"/>
    </row>
    <row r="440" spans="1:10" x14ac:dyDescent="0.25">
      <c r="A440" s="13"/>
      <c r="B440" s="76"/>
      <c r="C440" s="44"/>
      <c r="D440" s="77"/>
      <c r="E440" s="78"/>
      <c r="F440" s="78"/>
      <c r="G440" s="131"/>
      <c r="H440" s="131"/>
      <c r="I440" s="132"/>
      <c r="J440" s="133"/>
    </row>
    <row r="441" spans="1:10" x14ac:dyDescent="0.25">
      <c r="A441" s="12" t="s">
        <v>401</v>
      </c>
      <c r="B441" s="80" t="s">
        <v>402</v>
      </c>
      <c r="C441" s="44"/>
      <c r="D441" s="77"/>
      <c r="E441" s="78"/>
      <c r="F441" s="78"/>
      <c r="G441" s="131"/>
      <c r="H441" s="131"/>
      <c r="I441" s="132"/>
      <c r="J441" s="133"/>
    </row>
    <row r="442" spans="1:10" x14ac:dyDescent="0.25">
      <c r="A442" s="13"/>
      <c r="B442" s="76" t="s">
        <v>403</v>
      </c>
      <c r="C442" s="44" t="s">
        <v>14</v>
      </c>
      <c r="D442" s="77"/>
      <c r="E442" s="78">
        <v>1</v>
      </c>
      <c r="F442" s="78"/>
      <c r="G442" s="131"/>
      <c r="H442" s="131">
        <f t="shared" si="44"/>
        <v>0</v>
      </c>
      <c r="I442" s="132"/>
      <c r="J442" s="133"/>
    </row>
    <row r="443" spans="1:10" x14ac:dyDescent="0.25">
      <c r="A443" s="13"/>
      <c r="B443" s="76"/>
      <c r="C443" s="44"/>
      <c r="D443" s="77"/>
      <c r="E443" s="78"/>
      <c r="F443" s="78"/>
      <c r="G443" s="131"/>
      <c r="H443" s="131"/>
      <c r="I443" s="132"/>
      <c r="J443" s="133"/>
    </row>
    <row r="444" spans="1:10" x14ac:dyDescent="0.25">
      <c r="A444" s="72" t="s">
        <v>404</v>
      </c>
      <c r="B444" s="73" t="s">
        <v>405</v>
      </c>
      <c r="C444" s="72"/>
      <c r="D444" s="77"/>
      <c r="E444" s="75"/>
      <c r="F444" s="75"/>
      <c r="G444" s="134"/>
      <c r="H444" s="134"/>
      <c r="I444" s="135"/>
      <c r="J444" s="130">
        <f>SUM(H445:H474)</f>
        <v>0</v>
      </c>
    </row>
    <row r="445" spans="1:10" x14ac:dyDescent="0.25">
      <c r="A445" s="89"/>
      <c r="B445" s="89"/>
      <c r="C445" s="89"/>
      <c r="D445" s="77"/>
      <c r="E445" s="91"/>
      <c r="F445" s="91"/>
      <c r="G445" s="89"/>
      <c r="H445" s="89"/>
      <c r="I445" s="89"/>
      <c r="J445" s="89"/>
    </row>
    <row r="446" spans="1:10" x14ac:dyDescent="0.25">
      <c r="A446" s="12" t="s">
        <v>406</v>
      </c>
      <c r="B446" s="80" t="s">
        <v>407</v>
      </c>
      <c r="C446" s="92"/>
      <c r="D446" s="77"/>
      <c r="E446" s="91"/>
      <c r="F446" s="91"/>
      <c r="G446" s="89"/>
      <c r="H446" s="131"/>
      <c r="I446" s="89"/>
      <c r="J446" s="89"/>
    </row>
    <row r="447" spans="1:10" x14ac:dyDescent="0.25">
      <c r="A447" s="12"/>
      <c r="B447" s="76" t="s">
        <v>408</v>
      </c>
      <c r="C447" s="44" t="s">
        <v>15</v>
      </c>
      <c r="D447" s="77"/>
      <c r="E447" s="78">
        <v>66</v>
      </c>
      <c r="F447" s="78"/>
      <c r="G447" s="89"/>
      <c r="H447" s="131">
        <f t="shared" ref="H447" si="50">F447*G447</f>
        <v>0</v>
      </c>
      <c r="I447" s="89"/>
      <c r="J447" s="89"/>
    </row>
    <row r="448" spans="1:10" x14ac:dyDescent="0.25">
      <c r="A448" s="89"/>
      <c r="B448" s="76" t="s">
        <v>363</v>
      </c>
      <c r="C448" s="85"/>
      <c r="D448" s="77"/>
      <c r="E448" s="78"/>
      <c r="F448" s="78"/>
      <c r="G448" s="89"/>
      <c r="H448" s="131"/>
      <c r="I448" s="89"/>
      <c r="J448" s="89"/>
    </row>
    <row r="449" spans="1:10" x14ac:dyDescent="0.25">
      <c r="A449" s="12"/>
      <c r="B449" s="76"/>
      <c r="C449" s="92"/>
      <c r="D449" s="77"/>
      <c r="E449" s="78"/>
      <c r="F449" s="78"/>
      <c r="G449" s="89"/>
      <c r="H449" s="131"/>
      <c r="I449" s="89"/>
      <c r="J449" s="89"/>
    </row>
    <row r="450" spans="1:10" x14ac:dyDescent="0.25">
      <c r="A450" s="12" t="s">
        <v>409</v>
      </c>
      <c r="B450" s="80" t="s">
        <v>410</v>
      </c>
      <c r="C450" s="44"/>
      <c r="D450" s="77"/>
      <c r="E450" s="78"/>
      <c r="F450" s="78"/>
      <c r="G450" s="89"/>
      <c r="H450" s="131"/>
      <c r="I450" s="89"/>
      <c r="J450" s="89"/>
    </row>
    <row r="451" spans="1:10" x14ac:dyDescent="0.25">
      <c r="A451" s="12"/>
      <c r="B451" s="76" t="s">
        <v>153</v>
      </c>
      <c r="C451" s="44" t="s">
        <v>39</v>
      </c>
      <c r="D451" s="77"/>
      <c r="E451" s="78"/>
      <c r="F451" s="78"/>
      <c r="G451" s="89"/>
      <c r="H451" s="131"/>
      <c r="I451" s="89"/>
      <c r="J451" s="89"/>
    </row>
    <row r="452" spans="1:10" x14ac:dyDescent="0.25">
      <c r="A452" s="12"/>
      <c r="B452" s="76"/>
      <c r="C452" s="44"/>
      <c r="D452" s="77"/>
      <c r="E452" s="78"/>
      <c r="F452" s="78"/>
      <c r="G452" s="89"/>
      <c r="H452" s="131"/>
      <c r="I452" s="89"/>
      <c r="J452" s="89"/>
    </row>
    <row r="453" spans="1:10" x14ac:dyDescent="0.25">
      <c r="A453" s="12" t="s">
        <v>411</v>
      </c>
      <c r="B453" s="80" t="s">
        <v>412</v>
      </c>
      <c r="C453" s="85"/>
      <c r="D453" s="77"/>
      <c r="E453" s="78"/>
      <c r="F453" s="78"/>
      <c r="G453" s="89"/>
      <c r="H453" s="131"/>
      <c r="I453" s="89"/>
      <c r="J453" s="89"/>
    </row>
    <row r="454" spans="1:10" x14ac:dyDescent="0.25">
      <c r="A454" s="12"/>
      <c r="B454" s="76" t="s">
        <v>413</v>
      </c>
      <c r="C454" s="44" t="s">
        <v>15</v>
      </c>
      <c r="D454" s="77"/>
      <c r="E454" s="78">
        <v>3</v>
      </c>
      <c r="F454" s="78"/>
      <c r="G454" s="89"/>
      <c r="H454" s="131">
        <f t="shared" ref="H454" si="51">F454*G454</f>
        <v>0</v>
      </c>
      <c r="I454" s="89"/>
      <c r="J454" s="89"/>
    </row>
    <row r="455" spans="1:10" x14ac:dyDescent="0.25">
      <c r="A455" s="89"/>
      <c r="B455" s="76" t="s">
        <v>363</v>
      </c>
      <c r="C455" s="85"/>
      <c r="D455" s="77"/>
      <c r="E455" s="78"/>
      <c r="F455" s="78"/>
      <c r="G455" s="89"/>
      <c r="H455" s="131"/>
      <c r="I455" s="89"/>
      <c r="J455" s="89"/>
    </row>
    <row r="456" spans="1:10" x14ac:dyDescent="0.25">
      <c r="A456" s="12"/>
      <c r="B456" s="76"/>
      <c r="C456" s="85"/>
      <c r="D456" s="77"/>
      <c r="E456" s="78"/>
      <c r="F456" s="78"/>
      <c r="G456" s="89"/>
      <c r="H456" s="131"/>
      <c r="I456" s="89"/>
      <c r="J456" s="89"/>
    </row>
    <row r="457" spans="1:10" x14ac:dyDescent="0.25">
      <c r="A457" s="12" t="s">
        <v>414</v>
      </c>
      <c r="B457" s="80" t="s">
        <v>415</v>
      </c>
      <c r="C457" s="44"/>
      <c r="D457" s="77"/>
      <c r="E457" s="78"/>
      <c r="F457" s="78"/>
      <c r="G457" s="89"/>
      <c r="H457" s="131"/>
      <c r="I457" s="89"/>
      <c r="J457" s="89"/>
    </row>
    <row r="458" spans="1:10" x14ac:dyDescent="0.25">
      <c r="A458" s="12"/>
      <c r="B458" s="76" t="s">
        <v>153</v>
      </c>
      <c r="C458" s="44" t="s">
        <v>39</v>
      </c>
      <c r="D458" s="77"/>
      <c r="E458" s="78"/>
      <c r="F458" s="78"/>
      <c r="G458" s="89"/>
      <c r="H458" s="131"/>
      <c r="I458" s="89"/>
      <c r="J458" s="89"/>
    </row>
    <row r="459" spans="1:10" ht="11.65" customHeight="1" x14ac:dyDescent="0.25">
      <c r="A459" s="89"/>
      <c r="B459" s="76"/>
      <c r="C459" s="85"/>
      <c r="D459" s="77"/>
      <c r="E459" s="78"/>
      <c r="F459" s="78"/>
      <c r="G459" s="89"/>
      <c r="H459" s="131"/>
      <c r="I459" s="89"/>
      <c r="J459" s="89"/>
    </row>
    <row r="460" spans="1:10" x14ac:dyDescent="0.25">
      <c r="A460" s="12" t="s">
        <v>416</v>
      </c>
      <c r="B460" s="80" t="s">
        <v>17</v>
      </c>
      <c r="C460" s="44"/>
      <c r="D460" s="77"/>
      <c r="E460" s="78"/>
      <c r="F460" s="78"/>
      <c r="G460" s="131"/>
      <c r="H460" s="131"/>
      <c r="I460" s="132"/>
      <c r="J460" s="133"/>
    </row>
    <row r="461" spans="1:10" ht="38.25" x14ac:dyDescent="0.25">
      <c r="A461" s="13"/>
      <c r="B461" s="76" t="s">
        <v>520</v>
      </c>
      <c r="C461" s="44" t="s">
        <v>14</v>
      </c>
      <c r="D461" s="77"/>
      <c r="E461" s="78">
        <v>1</v>
      </c>
      <c r="F461" s="78"/>
      <c r="G461" s="131"/>
      <c r="H461" s="131">
        <f t="shared" ref="H461:H464" si="52">F461*G461</f>
        <v>0</v>
      </c>
      <c r="I461" s="132"/>
      <c r="J461" s="133"/>
    </row>
    <row r="462" spans="1:10" x14ac:dyDescent="0.25">
      <c r="A462" s="13"/>
      <c r="B462" s="86"/>
      <c r="C462" s="85"/>
      <c r="D462" s="77"/>
      <c r="E462" s="78"/>
      <c r="F462" s="78"/>
      <c r="G462" s="131"/>
      <c r="H462" s="131"/>
      <c r="I462" s="132"/>
      <c r="J462" s="133"/>
    </row>
    <row r="463" spans="1:10" x14ac:dyDescent="0.25">
      <c r="A463" s="12" t="s">
        <v>398</v>
      </c>
      <c r="B463" s="80" t="s">
        <v>311</v>
      </c>
      <c r="C463" s="44"/>
      <c r="D463" s="77"/>
      <c r="E463" s="78"/>
      <c r="F463" s="78"/>
      <c r="G463" s="131"/>
      <c r="H463" s="131"/>
      <c r="I463" s="132"/>
      <c r="J463" s="133"/>
    </row>
    <row r="464" spans="1:10" x14ac:dyDescent="0.25">
      <c r="A464" s="12"/>
      <c r="B464" s="76" t="s">
        <v>394</v>
      </c>
      <c r="C464" s="44" t="s">
        <v>14</v>
      </c>
      <c r="D464" s="77"/>
      <c r="E464" s="78">
        <v>1</v>
      </c>
      <c r="F464" s="78"/>
      <c r="G464" s="131"/>
      <c r="H464" s="131">
        <f t="shared" si="52"/>
        <v>0</v>
      </c>
      <c r="I464" s="132"/>
      <c r="J464" s="133"/>
    </row>
    <row r="465" spans="1:10" x14ac:dyDescent="0.25">
      <c r="A465" s="12"/>
      <c r="B465" s="76"/>
      <c r="C465" s="44"/>
      <c r="D465" s="77"/>
      <c r="E465" s="78"/>
      <c r="F465" s="78"/>
      <c r="G465" s="131"/>
      <c r="H465" s="131"/>
      <c r="I465" s="132"/>
      <c r="J465" s="133"/>
    </row>
    <row r="466" spans="1:10" x14ac:dyDescent="0.25">
      <c r="A466" s="12" t="s">
        <v>401</v>
      </c>
      <c r="B466" s="80" t="s">
        <v>396</v>
      </c>
      <c r="C466" s="44"/>
      <c r="D466" s="77"/>
      <c r="E466" s="78"/>
      <c r="F466" s="78"/>
      <c r="G466" s="131"/>
      <c r="H466" s="131"/>
      <c r="I466" s="132"/>
      <c r="J466" s="133"/>
    </row>
    <row r="467" spans="1:10" x14ac:dyDescent="0.25">
      <c r="A467" s="13"/>
      <c r="B467" s="76" t="s">
        <v>397</v>
      </c>
      <c r="C467" s="44" t="s">
        <v>14</v>
      </c>
      <c r="D467" s="77"/>
      <c r="E467" s="78">
        <v>1</v>
      </c>
      <c r="F467" s="78"/>
      <c r="G467" s="131"/>
      <c r="H467" s="131">
        <f t="shared" ref="H467" si="53">F467*G467</f>
        <v>0</v>
      </c>
      <c r="I467" s="132"/>
      <c r="J467" s="133"/>
    </row>
    <row r="468" spans="1:10" x14ac:dyDescent="0.25">
      <c r="A468" s="13"/>
      <c r="B468" s="76"/>
      <c r="C468" s="44"/>
      <c r="D468" s="77"/>
      <c r="E468" s="78"/>
      <c r="F468" s="78"/>
      <c r="G468" s="131"/>
      <c r="H468" s="131"/>
      <c r="I468" s="132"/>
      <c r="J468" s="133"/>
    </row>
    <row r="469" spans="1:10" x14ac:dyDescent="0.25">
      <c r="A469" s="12" t="s">
        <v>417</v>
      </c>
      <c r="B469" s="80" t="s">
        <v>399</v>
      </c>
      <c r="C469" s="44"/>
      <c r="D469" s="77"/>
      <c r="E469" s="78"/>
      <c r="F469" s="78"/>
      <c r="G469" s="131"/>
      <c r="H469" s="131"/>
      <c r="I469" s="132"/>
      <c r="J469" s="133"/>
    </row>
    <row r="470" spans="1:10" x14ac:dyDescent="0.25">
      <c r="A470" s="13"/>
      <c r="B470" s="76" t="s">
        <v>400</v>
      </c>
      <c r="C470" s="44" t="s">
        <v>14</v>
      </c>
      <c r="D470" s="77"/>
      <c r="E470" s="78">
        <v>1</v>
      </c>
      <c r="F470" s="78"/>
      <c r="G470" s="131"/>
      <c r="H470" s="131">
        <f t="shared" ref="H470" si="54">F470*G470</f>
        <v>0</v>
      </c>
      <c r="I470" s="132"/>
      <c r="J470" s="133"/>
    </row>
    <row r="471" spans="1:10" x14ac:dyDescent="0.25">
      <c r="A471" s="13"/>
      <c r="B471" s="76"/>
      <c r="C471" s="44"/>
      <c r="D471" s="77"/>
      <c r="E471" s="78"/>
      <c r="F471" s="78"/>
      <c r="G471" s="131"/>
      <c r="H471" s="131"/>
      <c r="I471" s="132"/>
      <c r="J471" s="133"/>
    </row>
    <row r="472" spans="1:10" x14ac:dyDescent="0.25">
      <c r="A472" s="12" t="s">
        <v>418</v>
      </c>
      <c r="B472" s="80" t="s">
        <v>402</v>
      </c>
      <c r="C472" s="44"/>
      <c r="D472" s="77"/>
      <c r="E472" s="78"/>
      <c r="F472" s="78"/>
      <c r="G472" s="131"/>
      <c r="H472" s="131"/>
      <c r="I472" s="132"/>
      <c r="J472" s="133"/>
    </row>
    <row r="473" spans="1:10" x14ac:dyDescent="0.25">
      <c r="A473" s="13"/>
      <c r="B473" s="76" t="s">
        <v>403</v>
      </c>
      <c r="C473" s="44" t="s">
        <v>14</v>
      </c>
      <c r="D473" s="77"/>
      <c r="E473" s="78">
        <v>1</v>
      </c>
      <c r="F473" s="78"/>
      <c r="G473" s="131"/>
      <c r="H473" s="131">
        <f t="shared" ref="H473" si="55">F473*G473</f>
        <v>0</v>
      </c>
      <c r="I473" s="132"/>
      <c r="J473" s="133"/>
    </row>
    <row r="474" spans="1:10" x14ac:dyDescent="0.25">
      <c r="A474" s="89"/>
      <c r="B474" s="89"/>
      <c r="C474" s="89"/>
      <c r="D474" s="77"/>
      <c r="E474" s="91"/>
      <c r="F474" s="91"/>
      <c r="G474" s="89"/>
      <c r="H474" s="89"/>
      <c r="I474" s="89"/>
      <c r="J474" s="89"/>
    </row>
    <row r="475" spans="1:10" x14ac:dyDescent="0.25">
      <c r="A475" s="72" t="s">
        <v>419</v>
      </c>
      <c r="B475" s="73" t="s">
        <v>420</v>
      </c>
      <c r="C475" s="72"/>
      <c r="D475" s="74"/>
      <c r="E475" s="75"/>
      <c r="F475" s="75"/>
      <c r="G475" s="134"/>
      <c r="H475" s="134"/>
      <c r="I475" s="135"/>
      <c r="J475" s="130">
        <f>J476+J500+J508+J512+J518+J522+J542</f>
        <v>0</v>
      </c>
    </row>
    <row r="476" spans="1:10" x14ac:dyDescent="0.25">
      <c r="A476" s="72" t="s">
        <v>421</v>
      </c>
      <c r="B476" s="73" t="s">
        <v>422</v>
      </c>
      <c r="C476" s="72"/>
      <c r="D476" s="74"/>
      <c r="E476" s="75"/>
      <c r="F476" s="75"/>
      <c r="G476" s="134"/>
      <c r="H476" s="134"/>
      <c r="I476" s="135"/>
      <c r="J476" s="130">
        <f>SUM(H478:H499)</f>
        <v>0</v>
      </c>
    </row>
    <row r="477" spans="1:10" x14ac:dyDescent="0.25">
      <c r="A477" s="12"/>
      <c r="B477" s="76"/>
      <c r="C477" s="44"/>
      <c r="D477" s="74"/>
      <c r="E477" s="78"/>
      <c r="F477" s="78"/>
      <c r="G477" s="131"/>
      <c r="H477" s="131"/>
      <c r="I477" s="132"/>
      <c r="J477" s="133"/>
    </row>
    <row r="478" spans="1:10" x14ac:dyDescent="0.25">
      <c r="A478" s="12"/>
      <c r="B478" s="76" t="s">
        <v>423</v>
      </c>
      <c r="C478" s="44" t="s">
        <v>14</v>
      </c>
      <c r="D478" s="77"/>
      <c r="E478" s="78">
        <v>1</v>
      </c>
      <c r="F478" s="78"/>
      <c r="G478" s="131"/>
      <c r="H478" s="131">
        <f t="shared" ref="H478:H497" si="56">F478*G478</f>
        <v>0</v>
      </c>
      <c r="I478" s="132"/>
      <c r="J478" s="133"/>
    </row>
    <row r="479" spans="1:10" x14ac:dyDescent="0.25">
      <c r="A479" s="12"/>
      <c r="B479" s="76" t="s">
        <v>363</v>
      </c>
      <c r="C479" s="44"/>
      <c r="D479" s="77"/>
      <c r="E479" s="78"/>
      <c r="F479" s="78"/>
      <c r="G479" s="131"/>
      <c r="H479" s="131"/>
      <c r="I479" s="132"/>
      <c r="J479" s="133"/>
    </row>
    <row r="480" spans="1:10" x14ac:dyDescent="0.25">
      <c r="A480" s="12"/>
      <c r="B480" s="76" t="s">
        <v>424</v>
      </c>
      <c r="C480" s="44" t="s">
        <v>15</v>
      </c>
      <c r="D480" s="77"/>
      <c r="E480" s="78">
        <v>1</v>
      </c>
      <c r="F480" s="78"/>
      <c r="G480" s="131"/>
      <c r="H480" s="131">
        <f t="shared" si="56"/>
        <v>0</v>
      </c>
      <c r="I480" s="132"/>
      <c r="J480" s="133"/>
    </row>
    <row r="481" spans="1:10" x14ac:dyDescent="0.25">
      <c r="A481" s="12"/>
      <c r="B481" s="76" t="s">
        <v>363</v>
      </c>
      <c r="C481" s="44"/>
      <c r="D481" s="77"/>
      <c r="E481" s="78"/>
      <c r="F481" s="78"/>
      <c r="G481" s="131"/>
      <c r="H481" s="131"/>
      <c r="I481" s="132"/>
      <c r="J481" s="133"/>
    </row>
    <row r="482" spans="1:10" x14ac:dyDescent="0.25">
      <c r="A482" s="12"/>
      <c r="B482" s="76" t="s">
        <v>425</v>
      </c>
      <c r="C482" s="44" t="s">
        <v>14</v>
      </c>
      <c r="D482" s="77"/>
      <c r="E482" s="78">
        <v>1</v>
      </c>
      <c r="F482" s="78"/>
      <c r="G482" s="131"/>
      <c r="H482" s="131">
        <f t="shared" si="56"/>
        <v>0</v>
      </c>
      <c r="I482" s="132"/>
      <c r="J482" s="133"/>
    </row>
    <row r="483" spans="1:10" x14ac:dyDescent="0.25">
      <c r="A483" s="12"/>
      <c r="B483" s="76" t="s">
        <v>426</v>
      </c>
      <c r="C483" s="44" t="s">
        <v>14</v>
      </c>
      <c r="D483" s="77"/>
      <c r="E483" s="78">
        <v>1</v>
      </c>
      <c r="F483" s="78"/>
      <c r="G483" s="131"/>
      <c r="H483" s="131">
        <f t="shared" si="56"/>
        <v>0</v>
      </c>
      <c r="I483" s="132"/>
      <c r="J483" s="133"/>
    </row>
    <row r="484" spans="1:10" x14ac:dyDescent="0.25">
      <c r="A484" s="12"/>
      <c r="B484" s="76"/>
      <c r="C484" s="44"/>
      <c r="D484" s="77"/>
      <c r="E484" s="78"/>
      <c r="F484" s="78"/>
      <c r="G484" s="131"/>
      <c r="H484" s="131"/>
      <c r="I484" s="132"/>
      <c r="J484" s="133"/>
    </row>
    <row r="485" spans="1:10" x14ac:dyDescent="0.25">
      <c r="A485" s="12"/>
      <c r="B485" s="80" t="s">
        <v>427</v>
      </c>
      <c r="C485" s="44"/>
      <c r="D485" s="77"/>
      <c r="E485" s="78"/>
      <c r="F485" s="78"/>
      <c r="G485" s="131"/>
      <c r="H485" s="131"/>
      <c r="I485" s="132"/>
      <c r="J485" s="133"/>
    </row>
    <row r="486" spans="1:10" x14ac:dyDescent="0.25">
      <c r="A486" s="12"/>
      <c r="B486" s="76" t="s">
        <v>428</v>
      </c>
      <c r="C486" s="44" t="s">
        <v>15</v>
      </c>
      <c r="D486" s="77"/>
      <c r="E486" s="78"/>
      <c r="F486" s="78"/>
      <c r="G486" s="131"/>
      <c r="H486" s="131"/>
      <c r="I486" s="132"/>
      <c r="J486" s="133"/>
    </row>
    <row r="487" spans="1:10" x14ac:dyDescent="0.25">
      <c r="A487" s="12"/>
      <c r="B487" s="76" t="s">
        <v>429</v>
      </c>
      <c r="C487" s="44" t="s">
        <v>15</v>
      </c>
      <c r="D487" s="77"/>
      <c r="E487" s="78"/>
      <c r="F487" s="78"/>
      <c r="G487" s="131"/>
      <c r="H487" s="131"/>
      <c r="I487" s="132"/>
      <c r="J487" s="133"/>
    </row>
    <row r="488" spans="1:10" x14ac:dyDescent="0.25">
      <c r="A488" s="12"/>
      <c r="B488" s="76" t="s">
        <v>430</v>
      </c>
      <c r="C488" s="44" t="s">
        <v>15</v>
      </c>
      <c r="D488" s="77"/>
      <c r="E488" s="78"/>
      <c r="F488" s="78"/>
      <c r="G488" s="131"/>
      <c r="H488" s="131"/>
      <c r="I488" s="132"/>
      <c r="J488" s="133"/>
    </row>
    <row r="489" spans="1:10" x14ac:dyDescent="0.25">
      <c r="A489" s="12"/>
      <c r="B489" s="76" t="s">
        <v>431</v>
      </c>
      <c r="C489" s="44" t="s">
        <v>15</v>
      </c>
      <c r="D489" s="77"/>
      <c r="E489" s="78">
        <v>157</v>
      </c>
      <c r="F489" s="78"/>
      <c r="G489" s="131"/>
      <c r="H489" s="131">
        <f t="shared" si="56"/>
        <v>0</v>
      </c>
      <c r="I489" s="132"/>
      <c r="J489" s="133"/>
    </row>
    <row r="490" spans="1:10" x14ac:dyDescent="0.25">
      <c r="A490" s="12"/>
      <c r="B490" s="76" t="s">
        <v>432</v>
      </c>
      <c r="C490" s="44" t="s">
        <v>15</v>
      </c>
      <c r="D490" s="77"/>
      <c r="E490" s="78"/>
      <c r="F490" s="78"/>
      <c r="G490" s="131"/>
      <c r="H490" s="131"/>
      <c r="I490" s="132"/>
      <c r="J490" s="133"/>
    </row>
    <row r="491" spans="1:10" x14ac:dyDescent="0.25">
      <c r="A491" s="12"/>
      <c r="B491" s="76" t="s">
        <v>433</v>
      </c>
      <c r="C491" s="44" t="s">
        <v>15</v>
      </c>
      <c r="D491" s="77"/>
      <c r="E491" s="78"/>
      <c r="F491" s="78"/>
      <c r="G491" s="131"/>
      <c r="H491" s="131"/>
      <c r="I491" s="132"/>
      <c r="J491" s="133"/>
    </row>
    <row r="492" spans="1:10" x14ac:dyDescent="0.25">
      <c r="A492" s="12"/>
      <c r="B492" s="76" t="s">
        <v>434</v>
      </c>
      <c r="C492" s="44" t="s">
        <v>15</v>
      </c>
      <c r="D492" s="77"/>
      <c r="E492" s="78"/>
      <c r="F492" s="78"/>
      <c r="G492" s="131"/>
      <c r="H492" s="131"/>
      <c r="I492" s="132"/>
      <c r="J492" s="133"/>
    </row>
    <row r="493" spans="1:10" x14ac:dyDescent="0.25">
      <c r="A493" s="12"/>
      <c r="B493" s="76" t="s">
        <v>435</v>
      </c>
      <c r="C493" s="44" t="s">
        <v>15</v>
      </c>
      <c r="D493" s="77"/>
      <c r="E493" s="78"/>
      <c r="F493" s="78"/>
      <c r="G493" s="131"/>
      <c r="H493" s="131"/>
      <c r="I493" s="132"/>
      <c r="J493" s="133"/>
    </row>
    <row r="494" spans="1:10" x14ac:dyDescent="0.25">
      <c r="A494" s="12"/>
      <c r="B494" s="76" t="s">
        <v>436</v>
      </c>
      <c r="C494" s="44" t="s">
        <v>15</v>
      </c>
      <c r="D494" s="77"/>
      <c r="E494" s="78"/>
      <c r="F494" s="78"/>
      <c r="G494" s="131"/>
      <c r="H494" s="131"/>
      <c r="I494" s="132"/>
      <c r="J494" s="133"/>
    </row>
    <row r="495" spans="1:10" x14ac:dyDescent="0.25">
      <c r="A495" s="12"/>
      <c r="B495" s="76" t="s">
        <v>437</v>
      </c>
      <c r="C495" s="44" t="s">
        <v>15</v>
      </c>
      <c r="D495" s="77"/>
      <c r="E495" s="78">
        <v>79</v>
      </c>
      <c r="F495" s="78"/>
      <c r="G495" s="131"/>
      <c r="H495" s="131">
        <f t="shared" si="56"/>
        <v>0</v>
      </c>
      <c r="I495" s="132"/>
      <c r="J495" s="133"/>
    </row>
    <row r="496" spans="1:10" x14ac:dyDescent="0.25">
      <c r="A496" s="12"/>
      <c r="B496" s="76" t="s">
        <v>438</v>
      </c>
      <c r="C496" s="44" t="s">
        <v>15</v>
      </c>
      <c r="D496" s="77"/>
      <c r="E496" s="78">
        <v>20</v>
      </c>
      <c r="F496" s="78"/>
      <c r="G496" s="131"/>
      <c r="H496" s="131">
        <f t="shared" si="56"/>
        <v>0</v>
      </c>
      <c r="I496" s="132"/>
      <c r="J496" s="133"/>
    </row>
    <row r="497" spans="1:10" x14ac:dyDescent="0.25">
      <c r="A497" s="12"/>
      <c r="B497" s="76" t="s">
        <v>439</v>
      </c>
      <c r="C497" s="44" t="s">
        <v>15</v>
      </c>
      <c r="D497" s="77"/>
      <c r="E497" s="78">
        <v>20</v>
      </c>
      <c r="F497" s="78"/>
      <c r="G497" s="131"/>
      <c r="H497" s="131">
        <f t="shared" si="56"/>
        <v>0</v>
      </c>
      <c r="I497" s="132"/>
      <c r="J497" s="133"/>
    </row>
    <row r="498" spans="1:10" x14ac:dyDescent="0.25">
      <c r="A498" s="12"/>
      <c r="B498" s="76" t="s">
        <v>440</v>
      </c>
      <c r="C498" s="44"/>
      <c r="D498" s="77"/>
      <c r="E498" s="78"/>
      <c r="F498" s="78"/>
      <c r="G498" s="131"/>
      <c r="H498" s="131"/>
      <c r="I498" s="132"/>
      <c r="J498" s="133"/>
    </row>
    <row r="499" spans="1:10" x14ac:dyDescent="0.25">
      <c r="A499" s="12"/>
      <c r="B499" s="76"/>
      <c r="C499" s="44"/>
      <c r="D499" s="77"/>
      <c r="E499" s="78"/>
      <c r="F499" s="78"/>
      <c r="G499" s="131"/>
      <c r="H499" s="131"/>
      <c r="I499" s="132"/>
      <c r="J499" s="133"/>
    </row>
    <row r="500" spans="1:10" x14ac:dyDescent="0.25">
      <c r="A500" s="72" t="s">
        <v>441</v>
      </c>
      <c r="B500" s="73" t="s">
        <v>442</v>
      </c>
      <c r="C500" s="72"/>
      <c r="D500" s="77"/>
      <c r="E500" s="75"/>
      <c r="F500" s="75"/>
      <c r="G500" s="134"/>
      <c r="H500" s="134"/>
      <c r="I500" s="135"/>
      <c r="J500" s="130">
        <f>SUM(H501:H507)</f>
        <v>0</v>
      </c>
    </row>
    <row r="501" spans="1:10" ht="25.5" x14ac:dyDescent="0.25">
      <c r="A501" s="12"/>
      <c r="B501" s="76" t="s">
        <v>443</v>
      </c>
      <c r="C501" s="44" t="s">
        <v>14</v>
      </c>
      <c r="D501" s="77"/>
      <c r="E501" s="78">
        <v>1</v>
      </c>
      <c r="F501" s="78"/>
      <c r="G501" s="131"/>
      <c r="H501" s="131">
        <f t="shared" ref="H501:H506" si="57">F501*G501</f>
        <v>0</v>
      </c>
      <c r="I501" s="132"/>
      <c r="J501" s="133"/>
    </row>
    <row r="502" spans="1:10" x14ac:dyDescent="0.25">
      <c r="A502" s="12"/>
      <c r="B502" s="76" t="s">
        <v>363</v>
      </c>
      <c r="C502" s="44"/>
      <c r="D502" s="77"/>
      <c r="E502" s="78"/>
      <c r="F502" s="78"/>
      <c r="G502" s="131"/>
      <c r="H502" s="131"/>
      <c r="I502" s="132"/>
      <c r="J502" s="133"/>
    </row>
    <row r="503" spans="1:10" x14ac:dyDescent="0.25">
      <c r="A503" s="12"/>
      <c r="B503" s="76" t="s">
        <v>444</v>
      </c>
      <c r="C503" s="44" t="s">
        <v>14</v>
      </c>
      <c r="D503" s="77"/>
      <c r="E503" s="78">
        <v>1</v>
      </c>
      <c r="F503" s="78"/>
      <c r="G503" s="131"/>
      <c r="H503" s="131">
        <f t="shared" si="57"/>
        <v>0</v>
      </c>
      <c r="I503" s="132"/>
      <c r="J503" s="133"/>
    </row>
    <row r="504" spans="1:10" x14ac:dyDescent="0.25">
      <c r="A504" s="12"/>
      <c r="B504" s="76" t="s">
        <v>445</v>
      </c>
      <c r="C504" s="44" t="s">
        <v>14</v>
      </c>
      <c r="D504" s="77"/>
      <c r="E504" s="78">
        <v>1</v>
      </c>
      <c r="F504" s="78"/>
      <c r="G504" s="131"/>
      <c r="H504" s="131">
        <f t="shared" si="57"/>
        <v>0</v>
      </c>
      <c r="I504" s="132"/>
      <c r="J504" s="133"/>
    </row>
    <row r="505" spans="1:10" ht="25.5" x14ac:dyDescent="0.25">
      <c r="A505" s="12"/>
      <c r="B505" s="76" t="s">
        <v>446</v>
      </c>
      <c r="C505" s="44" t="s">
        <v>14</v>
      </c>
      <c r="D505" s="77"/>
      <c r="E505" s="78">
        <v>1</v>
      </c>
      <c r="F505" s="78"/>
      <c r="G505" s="131"/>
      <c r="H505" s="131">
        <f t="shared" si="57"/>
        <v>0</v>
      </c>
      <c r="I505" s="132"/>
      <c r="J505" s="133"/>
    </row>
    <row r="506" spans="1:10" x14ac:dyDescent="0.25">
      <c r="A506" s="12"/>
      <c r="B506" s="76" t="s">
        <v>447</v>
      </c>
      <c r="C506" s="44" t="s">
        <v>14</v>
      </c>
      <c r="D506" s="77"/>
      <c r="E506" s="78">
        <v>1</v>
      </c>
      <c r="F506" s="78"/>
      <c r="G506" s="131"/>
      <c r="H506" s="131">
        <f t="shared" si="57"/>
        <v>0</v>
      </c>
      <c r="I506" s="132"/>
      <c r="J506" s="133"/>
    </row>
    <row r="507" spans="1:10" x14ac:dyDescent="0.25">
      <c r="A507" s="12"/>
      <c r="B507" s="76"/>
      <c r="C507" s="44"/>
      <c r="D507" s="77"/>
      <c r="E507" s="78"/>
      <c r="F507" s="78"/>
      <c r="G507" s="131"/>
      <c r="H507" s="131"/>
      <c r="I507" s="132"/>
      <c r="J507" s="133"/>
    </row>
    <row r="508" spans="1:10" x14ac:dyDescent="0.25">
      <c r="A508" s="72" t="s">
        <v>448</v>
      </c>
      <c r="B508" s="73" t="s">
        <v>449</v>
      </c>
      <c r="C508" s="72"/>
      <c r="D508" s="77"/>
      <c r="E508" s="75"/>
      <c r="F508" s="75"/>
      <c r="G508" s="134"/>
      <c r="H508" s="134"/>
      <c r="I508" s="135"/>
      <c r="J508" s="130">
        <f>SUM(H509:H511)</f>
        <v>0</v>
      </c>
    </row>
    <row r="509" spans="1:10" x14ac:dyDescent="0.25">
      <c r="A509" s="12"/>
      <c r="B509" s="76" t="s">
        <v>450</v>
      </c>
      <c r="C509" s="44" t="s">
        <v>15</v>
      </c>
      <c r="D509" s="77"/>
      <c r="E509" s="78">
        <v>28</v>
      </c>
      <c r="F509" s="78"/>
      <c r="G509" s="131"/>
      <c r="H509" s="131">
        <f t="shared" ref="H509:H510" si="58">F509*G509</f>
        <v>0</v>
      </c>
      <c r="I509" s="132"/>
      <c r="J509" s="133"/>
    </row>
    <row r="510" spans="1:10" x14ac:dyDescent="0.25">
      <c r="A510" s="12"/>
      <c r="B510" s="76" t="s">
        <v>451</v>
      </c>
      <c r="C510" s="44" t="s">
        <v>15</v>
      </c>
      <c r="D510" s="77"/>
      <c r="E510" s="78">
        <v>43</v>
      </c>
      <c r="F510" s="78"/>
      <c r="G510" s="131"/>
      <c r="H510" s="131">
        <f t="shared" si="58"/>
        <v>0</v>
      </c>
      <c r="I510" s="132"/>
      <c r="J510" s="133"/>
    </row>
    <row r="511" spans="1:10" x14ac:dyDescent="0.25">
      <c r="A511" s="12"/>
      <c r="B511" s="76"/>
      <c r="C511" s="44"/>
      <c r="D511" s="77"/>
      <c r="E511" s="78"/>
      <c r="F511" s="78"/>
      <c r="G511" s="131"/>
      <c r="H511" s="131"/>
      <c r="I511" s="132"/>
      <c r="J511" s="133"/>
    </row>
    <row r="512" spans="1:10" x14ac:dyDescent="0.25">
      <c r="A512" s="72" t="s">
        <v>452</v>
      </c>
      <c r="B512" s="73" t="s">
        <v>453</v>
      </c>
      <c r="C512" s="72"/>
      <c r="D512" s="77"/>
      <c r="E512" s="75"/>
      <c r="F512" s="75"/>
      <c r="G512" s="134"/>
      <c r="H512" s="134"/>
      <c r="I512" s="135"/>
      <c r="J512" s="130">
        <f>SUM(H513:H517)</f>
        <v>0</v>
      </c>
    </row>
    <row r="513" spans="1:10" x14ac:dyDescent="0.25">
      <c r="A513" s="12"/>
      <c r="B513" s="93" t="s">
        <v>454</v>
      </c>
      <c r="C513" s="44"/>
      <c r="D513" s="77"/>
      <c r="E513" s="78"/>
      <c r="F513" s="78"/>
      <c r="G513" s="131"/>
      <c r="H513" s="131"/>
      <c r="I513" s="132"/>
      <c r="J513" s="133"/>
    </row>
    <row r="514" spans="1:10" x14ac:dyDescent="0.25">
      <c r="A514" s="12"/>
      <c r="B514" s="76" t="s">
        <v>455</v>
      </c>
      <c r="C514" s="44" t="s">
        <v>14</v>
      </c>
      <c r="D514" s="77"/>
      <c r="E514" s="78">
        <v>1</v>
      </c>
      <c r="F514" s="78"/>
      <c r="G514" s="131"/>
      <c r="H514" s="131">
        <f t="shared" ref="H514:H516" si="59">F514*G514</f>
        <v>0</v>
      </c>
      <c r="I514" s="132"/>
      <c r="J514" s="133"/>
    </row>
    <row r="515" spans="1:10" x14ac:dyDescent="0.25">
      <c r="A515" s="12"/>
      <c r="B515" s="76" t="s">
        <v>456</v>
      </c>
      <c r="C515" s="44" t="s">
        <v>15</v>
      </c>
      <c r="D515" s="77"/>
      <c r="E515" s="78">
        <v>12</v>
      </c>
      <c r="F515" s="78"/>
      <c r="G515" s="131"/>
      <c r="H515" s="131">
        <f t="shared" si="59"/>
        <v>0</v>
      </c>
      <c r="I515" s="132"/>
      <c r="J515" s="133"/>
    </row>
    <row r="516" spans="1:10" x14ac:dyDescent="0.25">
      <c r="A516" s="12"/>
      <c r="B516" s="76" t="s">
        <v>457</v>
      </c>
      <c r="C516" s="44" t="s">
        <v>15</v>
      </c>
      <c r="D516" s="77"/>
      <c r="E516" s="78">
        <v>0</v>
      </c>
      <c r="F516" s="78"/>
      <c r="G516" s="131"/>
      <c r="H516" s="131">
        <f t="shared" si="59"/>
        <v>0</v>
      </c>
      <c r="I516" s="132"/>
      <c r="J516" s="133"/>
    </row>
    <row r="517" spans="1:10" x14ac:dyDescent="0.25">
      <c r="A517" s="12"/>
      <c r="B517" s="76"/>
      <c r="C517" s="44"/>
      <c r="D517" s="77"/>
      <c r="E517" s="78"/>
      <c r="F517" s="78"/>
      <c r="G517" s="131"/>
      <c r="H517" s="131"/>
      <c r="I517" s="132"/>
      <c r="J517" s="133"/>
    </row>
    <row r="518" spans="1:10" x14ac:dyDescent="0.25">
      <c r="A518" s="72" t="s">
        <v>458</v>
      </c>
      <c r="B518" s="73" t="s">
        <v>459</v>
      </c>
      <c r="C518" s="72"/>
      <c r="D518" s="77"/>
      <c r="E518" s="75"/>
      <c r="F518" s="75"/>
      <c r="G518" s="134"/>
      <c r="H518" s="134"/>
      <c r="I518" s="135"/>
      <c r="J518" s="130">
        <f>SUM(H519:H521)</f>
        <v>0</v>
      </c>
    </row>
    <row r="519" spans="1:10" x14ac:dyDescent="0.25">
      <c r="A519" s="12"/>
      <c r="B519" s="76" t="s">
        <v>460</v>
      </c>
      <c r="C519" s="44" t="s">
        <v>14</v>
      </c>
      <c r="D519" s="77"/>
      <c r="E519" s="78">
        <v>1</v>
      </c>
      <c r="F519" s="78"/>
      <c r="G519" s="131"/>
      <c r="H519" s="131">
        <f t="shared" ref="H519:H520" si="60">F519*G519</f>
        <v>0</v>
      </c>
      <c r="I519" s="132"/>
      <c r="J519" s="133"/>
    </row>
    <row r="520" spans="1:10" x14ac:dyDescent="0.25">
      <c r="A520" s="12"/>
      <c r="B520" s="76" t="s">
        <v>461</v>
      </c>
      <c r="C520" s="44" t="s">
        <v>14</v>
      </c>
      <c r="D520" s="77"/>
      <c r="E520" s="78">
        <v>1</v>
      </c>
      <c r="F520" s="78"/>
      <c r="G520" s="131"/>
      <c r="H520" s="131">
        <f t="shared" si="60"/>
        <v>0</v>
      </c>
      <c r="I520" s="132"/>
      <c r="J520" s="133"/>
    </row>
    <row r="521" spans="1:10" x14ac:dyDescent="0.25">
      <c r="A521" s="12"/>
      <c r="B521" s="76"/>
      <c r="C521" s="44"/>
      <c r="D521" s="77"/>
      <c r="E521" s="78"/>
      <c r="F521" s="78"/>
      <c r="G521" s="131"/>
      <c r="H521" s="131"/>
      <c r="I521" s="132"/>
      <c r="J521" s="133"/>
    </row>
    <row r="522" spans="1:10" x14ac:dyDescent="0.25">
      <c r="A522" s="72" t="s">
        <v>462</v>
      </c>
      <c r="B522" s="73" t="s">
        <v>463</v>
      </c>
      <c r="C522" s="72"/>
      <c r="D522" s="77"/>
      <c r="E522" s="75"/>
      <c r="F522" s="75"/>
      <c r="G522" s="134"/>
      <c r="H522" s="134"/>
      <c r="I522" s="135"/>
      <c r="J522" s="130">
        <f>SUM(H523:H541)</f>
        <v>0</v>
      </c>
    </row>
    <row r="523" spans="1:10" x14ac:dyDescent="0.25">
      <c r="A523" s="12"/>
      <c r="B523" s="93" t="s">
        <v>464</v>
      </c>
      <c r="C523" s="44"/>
      <c r="D523" s="77"/>
      <c r="E523" s="78"/>
      <c r="F523" s="78"/>
      <c r="G523" s="131"/>
      <c r="H523" s="131"/>
      <c r="I523" s="132"/>
      <c r="J523" s="133"/>
    </row>
    <row r="524" spans="1:10" x14ac:dyDescent="0.25">
      <c r="A524" s="12"/>
      <c r="B524" s="76" t="s">
        <v>465</v>
      </c>
      <c r="C524" s="44" t="s">
        <v>39</v>
      </c>
      <c r="D524" s="77"/>
      <c r="E524" s="78"/>
      <c r="F524" s="78"/>
      <c r="G524" s="131"/>
      <c r="H524" s="131"/>
      <c r="I524" s="132"/>
      <c r="J524" s="133"/>
    </row>
    <row r="525" spans="1:10" x14ac:dyDescent="0.25">
      <c r="A525" s="12"/>
      <c r="B525" s="76" t="s">
        <v>466</v>
      </c>
      <c r="C525" s="44" t="s">
        <v>39</v>
      </c>
      <c r="D525" s="77"/>
      <c r="E525" s="78"/>
      <c r="F525" s="78"/>
      <c r="G525" s="131"/>
      <c r="H525" s="131"/>
      <c r="I525" s="132"/>
      <c r="J525" s="133"/>
    </row>
    <row r="526" spans="1:10" x14ac:dyDescent="0.25">
      <c r="A526" s="12"/>
      <c r="B526" s="76" t="s">
        <v>184</v>
      </c>
      <c r="C526" s="44" t="s">
        <v>14</v>
      </c>
      <c r="D526" s="77"/>
      <c r="E526" s="78">
        <v>1</v>
      </c>
      <c r="F526" s="78"/>
      <c r="G526" s="131"/>
      <c r="H526" s="131">
        <f t="shared" ref="H526:H531" si="61">F526*G526</f>
        <v>0</v>
      </c>
      <c r="I526" s="132"/>
      <c r="J526" s="133"/>
    </row>
    <row r="527" spans="1:10" ht="6.6" customHeight="1" x14ac:dyDescent="0.25">
      <c r="A527" s="12"/>
      <c r="B527" s="76"/>
      <c r="C527" s="44"/>
      <c r="D527" s="77"/>
      <c r="E527" s="78"/>
      <c r="F527" s="78"/>
      <c r="G527" s="131"/>
      <c r="H527" s="131"/>
      <c r="I527" s="132"/>
      <c r="J527" s="133"/>
    </row>
    <row r="528" spans="1:10" x14ac:dyDescent="0.25">
      <c r="A528" s="12"/>
      <c r="B528" s="93" t="s">
        <v>467</v>
      </c>
      <c r="C528" s="44"/>
      <c r="D528" s="77"/>
      <c r="E528" s="78"/>
      <c r="F528" s="78"/>
      <c r="G528" s="131"/>
      <c r="H528" s="131"/>
      <c r="I528" s="132"/>
      <c r="J528" s="133"/>
    </row>
    <row r="529" spans="1:10" x14ac:dyDescent="0.25">
      <c r="A529" s="12"/>
      <c r="B529" s="76" t="s">
        <v>468</v>
      </c>
      <c r="C529" s="44" t="s">
        <v>14</v>
      </c>
      <c r="D529" s="77"/>
      <c r="E529" s="78">
        <v>1</v>
      </c>
      <c r="F529" s="78"/>
      <c r="G529" s="131"/>
      <c r="H529" s="131">
        <f t="shared" si="61"/>
        <v>0</v>
      </c>
      <c r="I529" s="132"/>
      <c r="J529" s="133"/>
    </row>
    <row r="530" spans="1:10" x14ac:dyDescent="0.25">
      <c r="A530" s="12"/>
      <c r="B530" s="76" t="s">
        <v>469</v>
      </c>
      <c r="C530" s="44" t="s">
        <v>14</v>
      </c>
      <c r="D530" s="77"/>
      <c r="E530" s="78">
        <v>1</v>
      </c>
      <c r="F530" s="78"/>
      <c r="G530" s="131"/>
      <c r="H530" s="131">
        <f t="shared" si="61"/>
        <v>0</v>
      </c>
      <c r="I530" s="132"/>
      <c r="J530" s="133"/>
    </row>
    <row r="531" spans="1:10" x14ac:dyDescent="0.25">
      <c r="A531" s="12"/>
      <c r="B531" s="76" t="s">
        <v>470</v>
      </c>
      <c r="C531" s="44" t="s">
        <v>14</v>
      </c>
      <c r="D531" s="77"/>
      <c r="E531" s="78">
        <v>1</v>
      </c>
      <c r="F531" s="78"/>
      <c r="G531" s="131"/>
      <c r="H531" s="131">
        <f t="shared" si="61"/>
        <v>0</v>
      </c>
      <c r="I531" s="132"/>
      <c r="J531" s="133"/>
    </row>
    <row r="532" spans="1:10" x14ac:dyDescent="0.25">
      <c r="A532" s="12"/>
      <c r="B532" s="76"/>
      <c r="C532" s="44"/>
      <c r="D532" s="77"/>
      <c r="E532" s="78"/>
      <c r="F532" s="78"/>
      <c r="G532" s="131"/>
      <c r="H532" s="131"/>
      <c r="I532" s="132"/>
      <c r="J532" s="133"/>
    </row>
    <row r="533" spans="1:10" x14ac:dyDescent="0.25">
      <c r="A533" s="12"/>
      <c r="B533" s="93" t="s">
        <v>471</v>
      </c>
      <c r="C533" s="44"/>
      <c r="D533" s="77"/>
      <c r="E533" s="78"/>
      <c r="F533" s="78"/>
      <c r="G533" s="131"/>
      <c r="H533" s="131"/>
      <c r="I533" s="132"/>
      <c r="J533" s="133"/>
    </row>
    <row r="534" spans="1:10" x14ac:dyDescent="0.25">
      <c r="A534" s="12"/>
      <c r="B534" s="76" t="s">
        <v>472</v>
      </c>
      <c r="C534" s="44" t="s">
        <v>14</v>
      </c>
      <c r="D534" s="77"/>
      <c r="E534" s="78">
        <v>1</v>
      </c>
      <c r="F534" s="78"/>
      <c r="G534" s="131"/>
      <c r="H534" s="131">
        <f t="shared" ref="H534:H540" si="62">F534*G534</f>
        <v>0</v>
      </c>
      <c r="I534" s="132"/>
      <c r="J534" s="133"/>
    </row>
    <row r="535" spans="1:10" ht="25.5" x14ac:dyDescent="0.25">
      <c r="A535" s="12"/>
      <c r="B535" s="76" t="s">
        <v>521</v>
      </c>
      <c r="C535" s="44" t="s">
        <v>14</v>
      </c>
      <c r="D535" s="77"/>
      <c r="E535" s="78">
        <v>1</v>
      </c>
      <c r="F535" s="78"/>
      <c r="G535" s="131"/>
      <c r="H535" s="131">
        <f t="shared" si="62"/>
        <v>0</v>
      </c>
      <c r="I535" s="132"/>
      <c r="J535" s="133"/>
    </row>
    <row r="536" spans="1:10" ht="25.5" x14ac:dyDescent="0.25">
      <c r="A536" s="12"/>
      <c r="B536" s="76" t="s">
        <v>473</v>
      </c>
      <c r="C536" s="44" t="s">
        <v>14</v>
      </c>
      <c r="D536" s="77"/>
      <c r="E536" s="78">
        <v>1</v>
      </c>
      <c r="F536" s="78"/>
      <c r="G536" s="131"/>
      <c r="H536" s="131">
        <f t="shared" si="62"/>
        <v>0</v>
      </c>
      <c r="I536" s="132"/>
      <c r="J536" s="133"/>
    </row>
    <row r="537" spans="1:10" x14ac:dyDescent="0.25">
      <c r="A537" s="12"/>
      <c r="B537" s="76" t="s">
        <v>474</v>
      </c>
      <c r="C537" s="44" t="s">
        <v>14</v>
      </c>
      <c r="D537" s="77"/>
      <c r="E537" s="78">
        <v>1</v>
      </c>
      <c r="F537" s="78"/>
      <c r="G537" s="131"/>
      <c r="H537" s="131">
        <f t="shared" si="62"/>
        <v>0</v>
      </c>
      <c r="I537" s="132"/>
      <c r="J537" s="133"/>
    </row>
    <row r="538" spans="1:10" x14ac:dyDescent="0.25">
      <c r="A538" s="12"/>
      <c r="B538" s="76" t="s">
        <v>475</v>
      </c>
      <c r="C538" s="44" t="s">
        <v>14</v>
      </c>
      <c r="D538" s="77"/>
      <c r="E538" s="78">
        <v>1</v>
      </c>
      <c r="F538" s="78"/>
      <c r="G538" s="131"/>
      <c r="H538" s="131">
        <f t="shared" si="62"/>
        <v>0</v>
      </c>
      <c r="I538" s="132"/>
      <c r="J538" s="133"/>
    </row>
    <row r="539" spans="1:10" x14ac:dyDescent="0.25">
      <c r="A539" s="12"/>
      <c r="B539" s="76" t="s">
        <v>469</v>
      </c>
      <c r="C539" s="44" t="s">
        <v>14</v>
      </c>
      <c r="D539" s="77"/>
      <c r="E539" s="78">
        <v>1</v>
      </c>
      <c r="F539" s="78"/>
      <c r="G539" s="131"/>
      <c r="H539" s="131">
        <f t="shared" si="62"/>
        <v>0</v>
      </c>
      <c r="I539" s="132"/>
      <c r="J539" s="133"/>
    </row>
    <row r="540" spans="1:10" x14ac:dyDescent="0.25">
      <c r="A540" s="12"/>
      <c r="B540" s="76" t="s">
        <v>470</v>
      </c>
      <c r="C540" s="44" t="s">
        <v>14</v>
      </c>
      <c r="D540" s="77"/>
      <c r="E540" s="78">
        <v>1</v>
      </c>
      <c r="F540" s="78"/>
      <c r="G540" s="131"/>
      <c r="H540" s="131">
        <f t="shared" si="62"/>
        <v>0</v>
      </c>
      <c r="I540" s="132"/>
      <c r="J540" s="133"/>
    </row>
    <row r="541" spans="1:10" x14ac:dyDescent="0.25">
      <c r="A541" s="12"/>
      <c r="B541" s="76"/>
      <c r="C541" s="44"/>
      <c r="D541" s="77"/>
      <c r="E541" s="78"/>
      <c r="F541" s="78"/>
      <c r="G541" s="131"/>
      <c r="H541" s="131"/>
      <c r="I541" s="132"/>
      <c r="J541" s="133"/>
    </row>
    <row r="542" spans="1:10" ht="32.25" customHeight="1" x14ac:dyDescent="0.25">
      <c r="A542" s="72" t="s">
        <v>476</v>
      </c>
      <c r="B542" s="73" t="s">
        <v>477</v>
      </c>
      <c r="C542" s="72"/>
      <c r="D542" s="77"/>
      <c r="E542" s="75"/>
      <c r="F542" s="75"/>
      <c r="G542" s="134"/>
      <c r="H542" s="134"/>
      <c r="I542" s="135"/>
      <c r="J542" s="130">
        <f>SUM(H543:H548)</f>
        <v>0</v>
      </c>
    </row>
    <row r="543" spans="1:10" x14ac:dyDescent="0.25">
      <c r="A543" s="12"/>
      <c r="B543" s="76" t="s">
        <v>478</v>
      </c>
      <c r="C543" s="44" t="s">
        <v>14</v>
      </c>
      <c r="D543" s="77"/>
      <c r="E543" s="78">
        <v>1</v>
      </c>
      <c r="F543" s="78"/>
      <c r="G543" s="131"/>
      <c r="H543" s="131">
        <f t="shared" ref="H543:H547" si="63">F543*G543</f>
        <v>0</v>
      </c>
      <c r="I543" s="132"/>
      <c r="J543" s="133"/>
    </row>
    <row r="544" spans="1:10" x14ac:dyDescent="0.25">
      <c r="A544" s="12"/>
      <c r="B544" s="76" t="s">
        <v>479</v>
      </c>
      <c r="C544" s="44" t="s">
        <v>14</v>
      </c>
      <c r="D544" s="77"/>
      <c r="E544" s="78">
        <v>1</v>
      </c>
      <c r="F544" s="78"/>
      <c r="G544" s="131"/>
      <c r="H544" s="131">
        <f t="shared" si="63"/>
        <v>0</v>
      </c>
      <c r="I544" s="132"/>
      <c r="J544" s="133"/>
    </row>
    <row r="545" spans="1:10" x14ac:dyDescent="0.25">
      <c r="A545" s="12"/>
      <c r="B545" s="76" t="s">
        <v>480</v>
      </c>
      <c r="C545" s="44" t="s">
        <v>15</v>
      </c>
      <c r="D545" s="77"/>
      <c r="E545" s="78">
        <v>0</v>
      </c>
      <c r="F545" s="78"/>
      <c r="G545" s="131"/>
      <c r="H545" s="131">
        <f t="shared" si="63"/>
        <v>0</v>
      </c>
      <c r="I545" s="132"/>
      <c r="J545" s="133"/>
    </row>
    <row r="546" spans="1:10" x14ac:dyDescent="0.25">
      <c r="A546" s="12"/>
      <c r="B546" s="76" t="s">
        <v>363</v>
      </c>
      <c r="C546" s="44"/>
      <c r="D546" s="77"/>
      <c r="E546" s="78"/>
      <c r="F546" s="78"/>
      <c r="G546" s="131"/>
      <c r="H546" s="131">
        <f t="shared" si="63"/>
        <v>0</v>
      </c>
      <c r="I546" s="132"/>
      <c r="J546" s="133"/>
    </row>
    <row r="547" spans="1:10" x14ac:dyDescent="0.25">
      <c r="A547" s="12"/>
      <c r="B547" s="76" t="s">
        <v>447</v>
      </c>
      <c r="C547" s="44" t="s">
        <v>14</v>
      </c>
      <c r="D547" s="77"/>
      <c r="E547" s="78">
        <v>1</v>
      </c>
      <c r="F547" s="78"/>
      <c r="G547" s="131"/>
      <c r="H547" s="131">
        <f t="shared" si="63"/>
        <v>0</v>
      </c>
      <c r="I547" s="132"/>
      <c r="J547" s="133"/>
    </row>
    <row r="548" spans="1:10" x14ac:dyDescent="0.25">
      <c r="A548" s="12"/>
      <c r="B548" s="76"/>
      <c r="C548" s="44"/>
      <c r="D548" s="77"/>
      <c r="E548" s="78"/>
      <c r="F548" s="78"/>
      <c r="G548" s="131"/>
      <c r="H548" s="131"/>
      <c r="I548" s="132"/>
      <c r="J548" s="133"/>
    </row>
    <row r="549" spans="1:10" x14ac:dyDescent="0.25">
      <c r="A549" s="201" t="s">
        <v>481</v>
      </c>
      <c r="B549" s="201"/>
      <c r="C549" s="201"/>
      <c r="D549" s="94"/>
      <c r="E549" s="95"/>
      <c r="F549" s="96"/>
      <c r="G549" s="96"/>
      <c r="H549" s="96"/>
      <c r="I549" s="132"/>
      <c r="J549" s="97"/>
    </row>
    <row r="550" spans="1:10" x14ac:dyDescent="0.25">
      <c r="A550" s="98"/>
      <c r="B550" s="99"/>
      <c r="C550" s="98"/>
      <c r="D550" s="100"/>
      <c r="E550" s="101"/>
      <c r="F550" s="102"/>
      <c r="G550" s="102"/>
      <c r="H550" s="103"/>
      <c r="I550" s="132"/>
      <c r="J550" s="102"/>
    </row>
    <row r="551" spans="1:10" x14ac:dyDescent="0.25">
      <c r="A551" s="104" t="s">
        <v>4</v>
      </c>
      <c r="B551" s="202" t="str">
        <f>"Total HT BASE du lot "&amp;$B$9</f>
        <v>Total HT BASE du lot ELECTRICITE CFO CFA</v>
      </c>
      <c r="C551" s="202"/>
      <c r="D551" s="105"/>
      <c r="E551" s="106"/>
      <c r="F551" s="107"/>
      <c r="G551" s="108"/>
      <c r="H551" s="108"/>
      <c r="J551" s="97">
        <f>J477+J329+J39+J28+J18</f>
        <v>0</v>
      </c>
    </row>
    <row r="552" spans="1:10" x14ac:dyDescent="0.25">
      <c r="A552" s="203" t="s">
        <v>11</v>
      </c>
      <c r="B552" s="203"/>
      <c r="C552" s="5">
        <v>0.2</v>
      </c>
      <c r="D552" s="109"/>
      <c r="E552" s="204"/>
      <c r="F552" s="205"/>
      <c r="G552" s="206"/>
      <c r="H552" s="110"/>
      <c r="I552" s="111">
        <f>I553*C552</f>
        <v>0</v>
      </c>
      <c r="J552" s="111">
        <f>J553-J551</f>
        <v>0</v>
      </c>
    </row>
    <row r="553" spans="1:10" x14ac:dyDescent="0.25">
      <c r="A553" s="104" t="s">
        <v>4</v>
      </c>
      <c r="B553" s="202" t="str">
        <f>"Total TTC BASE du lot "&amp;$B$9</f>
        <v>Total TTC BASE du lot ELECTRICITE CFO CFA</v>
      </c>
      <c r="C553" s="202"/>
      <c r="D553" s="105"/>
      <c r="E553" s="207"/>
      <c r="F553" s="208"/>
      <c r="G553" s="209"/>
      <c r="H553" s="139"/>
      <c r="I553" s="132"/>
      <c r="J553" s="140">
        <f>J551*1.2</f>
        <v>0</v>
      </c>
    </row>
    <row r="554" spans="1:10" x14ac:dyDescent="0.25">
      <c r="A554" s="112"/>
      <c r="B554" s="113"/>
      <c r="C554" s="112"/>
      <c r="D554" s="114"/>
      <c r="E554" s="115"/>
      <c r="F554" s="116"/>
      <c r="G554" s="116"/>
      <c r="H554" s="117"/>
      <c r="I554" s="132"/>
      <c r="J554" s="118"/>
    </row>
    <row r="555" spans="1:10" ht="25.5" x14ac:dyDescent="0.25">
      <c r="A555" s="119"/>
      <c r="B555" s="120" t="s">
        <v>482</v>
      </c>
      <c r="C555" s="119"/>
      <c r="D555" s="121"/>
      <c r="E555" s="122"/>
      <c r="F555" s="123"/>
      <c r="G555" s="123"/>
      <c r="H555" s="123"/>
      <c r="I555" s="132"/>
      <c r="J555" s="124">
        <f>SUM(H556:H556)</f>
        <v>0</v>
      </c>
    </row>
    <row r="556" spans="1:10" x14ac:dyDescent="0.25">
      <c r="A556" s="112"/>
      <c r="B556" s="113"/>
      <c r="C556" s="112"/>
      <c r="D556" s="114"/>
      <c r="E556" s="115"/>
      <c r="F556" s="116"/>
      <c r="G556" s="116"/>
      <c r="H556" s="117"/>
      <c r="I556" s="118"/>
    </row>
    <row r="557" spans="1:10" ht="30" x14ac:dyDescent="0.25">
      <c r="A557" s="125"/>
      <c r="B557" s="126" t="s">
        <v>483</v>
      </c>
      <c r="C557" s="125" t="s">
        <v>14</v>
      </c>
      <c r="D557" s="127"/>
      <c r="E557" s="128">
        <v>1</v>
      </c>
      <c r="F557" s="127"/>
      <c r="G557" s="127"/>
      <c r="H557" s="127"/>
      <c r="I557" s="129"/>
    </row>
  </sheetData>
  <mergeCells count="27">
    <mergeCell ref="A549:C549"/>
    <mergeCell ref="B551:C551"/>
    <mergeCell ref="A552:B552"/>
    <mergeCell ref="E552:G552"/>
    <mergeCell ref="B553:C553"/>
    <mergeCell ref="E553:G553"/>
    <mergeCell ref="E1:G1"/>
    <mergeCell ref="E2:G2"/>
    <mergeCell ref="E3:G3"/>
    <mergeCell ref="E4:G4"/>
    <mergeCell ref="E5:G5"/>
    <mergeCell ref="A14:J14"/>
    <mergeCell ref="H1:J1"/>
    <mergeCell ref="H2:J2"/>
    <mergeCell ref="H3:J3"/>
    <mergeCell ref="H4:J4"/>
    <mergeCell ref="A12:J12"/>
    <mergeCell ref="A13:J13"/>
    <mergeCell ref="E8:F8"/>
    <mergeCell ref="E9:F9"/>
    <mergeCell ref="H5:J5"/>
    <mergeCell ref="G9:H9"/>
    <mergeCell ref="A8:B8"/>
    <mergeCell ref="G8:H8"/>
    <mergeCell ref="E6:J6"/>
    <mergeCell ref="E7:J7"/>
    <mergeCell ref="A1:C5"/>
  </mergeCells>
  <conditionalFormatting sqref="I8:J11 A12:A14 A6:E6 A8:E9 A7:D7 A10:H11 A15:J15">
    <cfRule type="cellIs" dxfId="5" priority="2827" operator="equal">
      <formula>0</formula>
    </cfRule>
  </conditionalFormatting>
  <conditionalFormatting sqref="E7">
    <cfRule type="cellIs" dxfId="4" priority="2814" operator="equal">
      <formula>0</formula>
    </cfRule>
  </conditionalFormatting>
  <conditionalFormatting sqref="E7">
    <cfRule type="cellIs" dxfId="3" priority="2813" operator="equal">
      <formula>0</formula>
    </cfRule>
  </conditionalFormatting>
  <conditionalFormatting sqref="A14">
    <cfRule type="cellIs" dxfId="2" priority="959" operator="equal">
      <formula>0</formula>
    </cfRule>
  </conditionalFormatting>
  <conditionalFormatting sqref="A13">
    <cfRule type="cellIs" dxfId="1" priority="957" operator="equal">
      <formula>0</formula>
    </cfRule>
  </conditionalFormatting>
  <conditionalFormatting sqref="G8:G9">
    <cfRule type="cellIs" dxfId="0" priority="1" operator="equal">
      <formula>0</formula>
    </cfRule>
  </conditionalFormatting>
  <dataValidations disablePrompts="1" count="1">
    <dataValidation type="whole" allowBlank="1" showInputMessage="1" showErrorMessage="1" sqref="L7:L15" xr:uid="{00000000-0002-0000-0100-000000000000}">
      <formula1>1</formula1>
      <formula2>3</formula2>
    </dataValidation>
  </dataValidations>
  <printOptions horizontalCentered="1"/>
  <pageMargins left="0.39370078740157483" right="0.39370078740157483" top="0.39370078740157483" bottom="0.39370078740157483" header="0.31496062992125984" footer="0.11811023622047245"/>
  <pageSetup paperSize="9" scale="70" fitToHeight="0" orientation="portrait" r:id="rId1"/>
  <headerFooter>
    <oddFooter>&amp;L&amp;"Calibri,Normal"&amp;9&amp;K00-027&amp;A&amp;C&amp;"Calibri,Normal"&amp;9 &amp;K00-022 NOVEMBRE 2024&amp;R&amp;"Calibri,Normal"&amp;9&amp;K00-027page &amp;P | &amp;N</oddFooter>
  </headerFooter>
  <rowBreaks count="7" manualBreakCount="7">
    <brk id="64" max="9" man="1"/>
    <brk id="115" max="9" man="1"/>
    <brk id="245" max="9" man="1"/>
    <brk id="305" max="9" man="1"/>
    <brk id="365" max="9" man="1"/>
    <brk id="431" max="9" man="1"/>
    <brk id="499" max="9"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CF3EFE3566F554E91BEFE01F993430E" ma:contentTypeVersion="20" ma:contentTypeDescription="Crée un document." ma:contentTypeScope="" ma:versionID="3a03406e95e3dbee27d923be66a3708b">
  <xsd:schema xmlns:xsd="http://www.w3.org/2001/XMLSchema" xmlns:xs="http://www.w3.org/2001/XMLSchema" xmlns:p="http://schemas.microsoft.com/office/2006/metadata/properties" xmlns:ns2="bc59e50c-1c07-41fa-88bd-ed13ec0b128f" xmlns:ns3="d4cc1cd7-724a-4a6f-af1d-7278c1fa25f9" xmlns:ns4="b04edff7-1948-4699-80af-b07ebc22511e" targetNamespace="http://schemas.microsoft.com/office/2006/metadata/properties" ma:root="true" ma:fieldsID="435ab1ad944fbb23c8335f0163bbf5d4" ns2:_="" ns3:_="" ns4:_="">
    <xsd:import namespace="bc59e50c-1c07-41fa-88bd-ed13ec0b128f"/>
    <xsd:import namespace="d4cc1cd7-724a-4a6f-af1d-7278c1fa25f9"/>
    <xsd:import namespace="b04edff7-1948-4699-80af-b07ebc22511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ServiceAutoKeyPoints" minOccurs="0"/>
                <xsd:element ref="ns2:MediaServiceKeyPoints" minOccurs="0"/>
                <xsd:element ref="ns2:_Flow_SignoffStatus" minOccurs="0"/>
                <xsd:element ref="ns2:lcf76f155ced4ddcb4097134ff3c332f" minOccurs="0"/>
                <xsd:element ref="ns4:TaxCatchAll" minOccurs="0"/>
                <xsd:element ref="ns4:_dlc_DocId" minOccurs="0"/>
                <xsd:element ref="ns4:_dlc_DocIdUrl" minOccurs="0"/>
                <xsd:element ref="ns4:_dlc_DocIdPersistId"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59e50c-1c07-41fa-88bd-ed13ec0b12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_Flow_SignoffStatus" ma:index="21" nillable="true" ma:displayName="État de validation" ma:internalName="_x00c9_tat_x0020_de_x0020_validation">
      <xsd:simpleType>
        <xsd:restriction base="dms:Text"/>
      </xsd:simple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1a0bf8d5-90b5-4cf1-9e52-630f5d643b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MediaServiceBillingMetadata" ma:index="3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4cc1cd7-724a-4a6f-af1d-7278c1fa25f9"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04edff7-1948-4699-80af-b07ebc22511e"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9be600fb-d2ba-4a42-ab1a-515eef65420b}" ma:internalName="TaxCatchAll" ma:showField="CatchAllData" ma:web="b04edff7-1948-4699-80af-b07ebc22511e">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Valeur d’ID de document" ma:description="Valeur de l’ID de document affecté à cet élément." ma:indexed="true" ma:internalName="_dlc_DocId" ma:readOnly="true">
      <xsd:simpleType>
        <xsd:restriction base="dms:Text"/>
      </xsd:simpleType>
    </xsd:element>
    <xsd:element name="_dlc_DocIdUrl" ma:index="26"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Flow_SignoffStatus xmlns="bc59e50c-1c07-41fa-88bd-ed13ec0b128f" xsi:nil="true"/>
    <TaxCatchAll xmlns="b04edff7-1948-4699-80af-b07ebc22511e" xsi:nil="true"/>
    <lcf76f155ced4ddcb4097134ff3c332f xmlns="bc59e50c-1c07-41fa-88bd-ed13ec0b128f">
      <Terms xmlns="http://schemas.microsoft.com/office/infopath/2007/PartnerControls"/>
    </lcf76f155ced4ddcb4097134ff3c332f>
    <_dlc_DocId xmlns="b04edff7-1948-4699-80af-b07ebc22511e">SEMID-1961440174-5501805</_dlc_DocId>
    <_dlc_DocIdUrl xmlns="b04edff7-1948-4699-80af-b07ebc22511e">
      <Url>https://sembreizh35.sharepoint.com/sites/ged-sembreizh/sembreizh/_layouts/15/DocIdRedir.aspx?ID=SEMID-1961440174-5501805</Url>
      <Description>SEMID-1961440174-5501805</Description>
    </_dlc_DocIdUrl>
  </documentManagement>
</p:properties>
</file>

<file path=customXml/itemProps1.xml><?xml version="1.0" encoding="utf-8"?>
<ds:datastoreItem xmlns:ds="http://schemas.openxmlformats.org/officeDocument/2006/customXml" ds:itemID="{169244AE-EC93-45F8-BCBE-D4AC79FA0B43}"/>
</file>

<file path=customXml/itemProps2.xml><?xml version="1.0" encoding="utf-8"?>
<ds:datastoreItem xmlns:ds="http://schemas.openxmlformats.org/officeDocument/2006/customXml" ds:itemID="{E464358A-57BB-4DE3-8A0A-9EA4B85E5B37}"/>
</file>

<file path=customXml/itemProps3.xml><?xml version="1.0" encoding="utf-8"?>
<ds:datastoreItem xmlns:ds="http://schemas.openxmlformats.org/officeDocument/2006/customXml" ds:itemID="{7D91700A-1990-489C-AD7D-5ED63C2EB615}"/>
</file>

<file path=customXml/itemProps4.xml><?xml version="1.0" encoding="utf-8"?>
<ds:datastoreItem xmlns:ds="http://schemas.openxmlformats.org/officeDocument/2006/customXml" ds:itemID="{A6FC5ABB-45D0-4617-8D87-9A852A692DE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PDG (2)</vt:lpstr>
      <vt:lpstr>13-ELCF</vt:lpstr>
      <vt:lpstr>'13-ELCF'!Impression_des_titres</vt:lpstr>
      <vt:lpstr>LOT</vt:lpstr>
      <vt:lpstr>N°_LOT</vt:lpstr>
      <vt:lpstr>'13-ELCF'!Zone_d_impression</vt:lpstr>
      <vt:lpstr>'PDG (2)'!Zone_d_impression</vt:lpstr>
    </vt:vector>
  </TitlesOfParts>
  <Company>GINGER Informatique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hemery</dc:creator>
  <cp:lastModifiedBy>Karine LANDEROIN</cp:lastModifiedBy>
  <cp:lastPrinted>2023-11-30T07:47:47Z</cp:lastPrinted>
  <dcterms:created xsi:type="dcterms:W3CDTF">2016-02-22T09:49:09Z</dcterms:created>
  <dcterms:modified xsi:type="dcterms:W3CDTF">2024-11-21T14:08:55Z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0x010100ECF3EFE3566F554E91BEFE01F993430E</vt:lpwstr>
  </property>
  <property fmtid="{D5CDD505-2E9C-101B-9397-08002B2CF9AE}" pid="3" name="_dlc_DocIdItemGuid">
    <vt:lpwstr>fd1ab51f-66a6-4237-834b-0db69513acfc</vt:lpwstr>
  </property>
  <property fmtid="{D5CDD505-2E9C-101B-9397-08002B2CF9AE}" pid="4" name="MediaServiceImageTags">
    <vt:lpwstr/>
  </property>
</Properties>
</file>